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01" activeTab="4"/>
  </bookViews>
  <sheets>
    <sheet name="封面" sheetId="1" r:id="rId1"/>
    <sheet name="目录" sheetId="15" r:id="rId2"/>
    <sheet name="表1-部门综合预算收支总表" sheetId="2" r:id="rId3"/>
    <sheet name="表2-部门综合预算收入总表" sheetId="3" r:id="rId4"/>
    <sheet name="表3-部门综合预算支出总表" sheetId="4" r:id="rId5"/>
    <sheet name="表4-部门综合预算财政拨款收支总表" sheetId="5" r:id="rId6"/>
    <sheet name="表5-部门综合预算一般公共预算支出明细表（按功能科目分）" sheetId="6" r:id="rId7"/>
    <sheet name="表6-部门综合预算一般公共预算支出明细表（按经济分类科目分）" sheetId="7" r:id="rId8"/>
    <sheet name="表7-部门综合预算一般公共预算基本支出明细表（按功能科目分）" sheetId="8" r:id="rId9"/>
    <sheet name="表8-部门综合预一般公共预算基本支出明细表（按经济分类科目分）" sheetId="9" r:id="rId10"/>
    <sheet name="表9-部门综合预算政府性基金收支表" sheetId="10" r:id="rId11"/>
    <sheet name="表10-部门综合预算专项业务经费支出表" sheetId="11" r:id="rId12"/>
    <sheet name="表11-部门综合预算政府采购（资产配置、购买服务）预算表" sheetId="13" r:id="rId13"/>
    <sheet name="表12-部门综合预算一般公共预算拨款“三公”经费及会议培训费表" sheetId="14" r:id="rId14"/>
    <sheet name="表13-部门专项业务经费一级项目绩效目标表" sheetId="19" r:id="rId15"/>
    <sheet name="表14-部门整体支出绩效目标表" sheetId="20" r:id="rId16"/>
    <sheet name="表15-专项资金整体绩效目标表" sheetId="21" r:id="rId17"/>
    <sheet name="表16-部门单位构成、人员情况及国有资产情况统计表" sheetId="22" r:id="rId18"/>
  </sheets>
  <definedNames>
    <definedName name="_xlnm.Print_Area" localSheetId="11">'表10-部门综合预算专项业务经费支出表'!$A$1:$D$14</definedName>
    <definedName name="_xlnm.Print_Area" localSheetId="13">'表12-部门综合预算一般公共预算拨款“三公”经费及会议培训费表'!$A$1:$AC$23</definedName>
    <definedName name="_xlnm.Print_Area" localSheetId="15">'表14-部门整体支出绩效目标表'!$A$1:$H$45</definedName>
    <definedName name="_xlnm.Print_Area" localSheetId="2">'表1-部门综合预算收支总表'!$A$1:$F$45</definedName>
    <definedName name="_xlnm.Print_Area" localSheetId="3">'表2-部门综合预算收入总表'!$A$1:$O$23</definedName>
    <definedName name="_xlnm.Print_Area" localSheetId="4">'表3-部门综合预算支出总表'!$A$1:$M$22</definedName>
    <definedName name="_xlnm.Print_Area" localSheetId="5">'表4-部门综合预算财政拨款收支总表'!$A$1:$F$41</definedName>
    <definedName name="_xlnm.Print_Area" localSheetId="6">'表5-部门综合预算一般公共预算支出明细表（按功能科目分）'!$A$1:$G$16</definedName>
    <definedName name="_xlnm.Print_Area" localSheetId="7">'表6-部门综合预算一般公共预算支出明细表（按经济分类科目分）'!$A$1:$F$58</definedName>
    <definedName name="_xlnm.Print_Area" localSheetId="8">'表7-部门综合预算一般公共预算基本支出明细表（按功能科目分）'!$A$1:$F$16</definedName>
    <definedName name="_xlnm.Print_Area" localSheetId="10">'表9-部门综合预算政府性基金收支表'!$A$1:$F$26</definedName>
    <definedName name="_xlnm.Print_Area" localSheetId="0">封面!$A$1:$A$12</definedName>
    <definedName name="_xlnm.Print_Area" localSheetId="1">目录!$A$1:$L$18</definedName>
    <definedName name="_xlnm.Print_Titles" localSheetId="11">'表10-部门综合预算专项业务经费支出表'!$1:$5</definedName>
    <definedName name="_xlnm.Print_Titles" localSheetId="12">'表11-部门综合预算政府采购（资产配置、购买服务）预算表'!$1:$6</definedName>
    <definedName name="_xlnm.Print_Titles" localSheetId="13">'表12-部门综合预算一般公共预算拨款“三公”经费及会议培训费表'!$1:$8</definedName>
    <definedName name="_xlnm.Print_Titles" localSheetId="2">'表1-部门综合预算收支总表'!$1:$5</definedName>
    <definedName name="_xlnm.Print_Titles" localSheetId="3">'表2-部门综合预算收入总表'!$1:$6</definedName>
    <definedName name="_xlnm.Print_Titles" localSheetId="4">'表3-部门综合预算支出总表'!$1:$6</definedName>
    <definedName name="_xlnm.Print_Titles" localSheetId="5">'表4-部门综合预算财政拨款收支总表'!$1:$5</definedName>
    <definedName name="_xlnm.Print_Titles" localSheetId="6">'表5-部门综合预算一般公共预算支出明细表（按功能科目分）'!$1:$5</definedName>
    <definedName name="_xlnm.Print_Titles" localSheetId="7">'表6-部门综合预算一般公共预算支出明细表（按经济分类科目分）'!$1:$5</definedName>
    <definedName name="_xlnm.Print_Titles" localSheetId="8">'表7-部门综合预算一般公共预算基本支出明细表（按功能科目分）'!$1:$5</definedName>
    <definedName name="_xlnm.Print_Titles" localSheetId="9">'表8-部门综合预一般公共预算基本支出明细表（按经济分类科目分）'!$1:$5</definedName>
    <definedName name="_xlnm.Print_Titles" localSheetId="10">'表9-部门综合预算政府性基金收支表'!$1:$5</definedName>
  </definedNames>
  <calcPr calcId="144525"/>
</workbook>
</file>

<file path=xl/sharedStrings.xml><?xml version="1.0" encoding="utf-8"?>
<sst xmlns="http://schemas.openxmlformats.org/spreadsheetml/2006/main" count="1093" uniqueCount="456">
  <si>
    <t>附件2</t>
  </si>
  <si>
    <t>2020年部门综合预算公开报表</t>
  </si>
  <si>
    <t xml:space="preserve">                部门名称：神木市林业局</t>
  </si>
  <si>
    <t xml:space="preserve">                保密审查情况：已审查 </t>
  </si>
  <si>
    <t xml:space="preserve">                部门主要负责人审签情况：已审签</t>
  </si>
  <si>
    <t>目录</t>
  </si>
  <si>
    <t>序号</t>
  </si>
  <si>
    <t>表格名称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</si>
  <si>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</si>
  <si>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</si>
  <si>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</si>
  <si>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</si>
  <si>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</si>
  <si>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</si>
  <si>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</si>
  <si>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</si>
  <si>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</si>
  <si>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</si>
  <si>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</si>
  <si>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</si>
  <si>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2020年部门综合预算一般公共预算支出明细表（按功能科目分）</t>
  </si>
  <si>
    <t>表6</t>
  </si>
  <si>
    <t>2020年部门综合预算一般公共预算支出明细表（按经济分类科目分）</t>
  </si>
  <si>
    <t>表7</t>
  </si>
  <si>
    <t>2020年部门综合预算一般公共预算基本支出明细表（按功能科目分）</t>
  </si>
  <si>
    <t>表8</t>
  </si>
  <si>
    <t>2020年部门综合预算一般公共预算基本支出明细表（按经济分类科目分）</t>
  </si>
  <si>
    <t>表9</t>
  </si>
  <si>
    <t>2020年部门综合预算政府性基金收支表</t>
  </si>
  <si>
    <t>是</t>
  </si>
  <si>
    <t>不涉及</t>
  </si>
  <si>
    <t>表10</t>
  </si>
  <si>
    <t>2020年部门综合预算专项业务经费支出表</t>
  </si>
  <si>
    <t>表11</t>
  </si>
  <si>
    <t>2020年部门综合预算政府采购（资产配置、购买服务）预算表</t>
  </si>
  <si>
    <t>表12</t>
  </si>
  <si>
    <t>2020年部门综合预算一般公共预算拨款“三公”经费及会议费、培训费支出预算表</t>
  </si>
  <si>
    <t>表13</t>
  </si>
  <si>
    <t>2020年部门专项业务经费一级项目绩效目标表</t>
  </si>
  <si>
    <t>我部门将按照全市总体部署，稳步推进部门预算绩效管理</t>
  </si>
  <si>
    <t>表14</t>
  </si>
  <si>
    <t>2020年部门整体支出绩效目标表</t>
  </si>
  <si>
    <t>表15</t>
  </si>
  <si>
    <t>2020年专项资金整体绩效目标表</t>
  </si>
  <si>
    <t>表16</t>
  </si>
  <si>
    <t>部门单位构成、人员情况及国有资产情况统计表</t>
  </si>
  <si>
    <t>单位：万元</t>
  </si>
  <si>
    <t>收                   入</t>
  </si>
  <si>
    <t>支                        出</t>
  </si>
  <si>
    <t>项    目</t>
  </si>
  <si>
    <t>预算数</t>
  </si>
  <si>
    <t>支出功能分科目（按大类）</t>
  </si>
  <si>
    <t>支出经济科目（按大类）</t>
  </si>
  <si>
    <t>一、部门预算</t>
  </si>
  <si>
    <t xml:space="preserve">  1、财政拨款</t>
  </si>
  <si>
    <t xml:space="preserve">  1、一般公共服务支出</t>
  </si>
  <si>
    <t xml:space="preserve">  1、人员经费和公用经费支出</t>
  </si>
  <si>
    <t xml:space="preserve">    (1)一般公共预算拨款</t>
  </si>
  <si>
    <t xml:space="preserve">  2、外交支出</t>
  </si>
  <si>
    <t xml:space="preserve">       (1)工资福利支出</t>
  </si>
  <si>
    <t xml:space="preserve">       其中：专项资金列入部门预算的项目</t>
  </si>
  <si>
    <t xml:space="preserve">  3、国防支出</t>
  </si>
  <si>
    <t xml:space="preserve">       (2)商品和服务支出</t>
  </si>
  <si>
    <t xml:space="preserve">    (2)政府性基金拨款</t>
  </si>
  <si>
    <t xml:space="preserve">  4、公共安全支出</t>
  </si>
  <si>
    <t xml:space="preserve">       (3)对个人和家庭的补助</t>
  </si>
  <si>
    <t xml:space="preserve">    (3)国有资本经营预算收入</t>
  </si>
  <si>
    <t xml:space="preserve">  5、教育支出</t>
  </si>
  <si>
    <t xml:space="preserve">       (4)资本性支出</t>
  </si>
  <si>
    <t xml:space="preserve">  2、上级补助收入</t>
  </si>
  <si>
    <t xml:space="preserve">  6、科学技术支出</t>
  </si>
  <si>
    <t xml:space="preserve">  2、专项业务经费支出</t>
  </si>
  <si>
    <t xml:space="preserve">  3、事业收入</t>
  </si>
  <si>
    <t xml:space="preserve">  7、文化体育与传媒支出</t>
  </si>
  <si>
    <t xml:space="preserve">      其中：纳入财政专户管理的收费</t>
  </si>
  <si>
    <t xml:space="preserve">  8、社会保障和就业支出</t>
  </si>
  <si>
    <t xml:space="preserve">  4、事业单位经营收入</t>
  </si>
  <si>
    <t xml:space="preserve">  9、社会保险基金支出</t>
  </si>
  <si>
    <t xml:space="preserve">       (3)对个人和家庭补助</t>
  </si>
  <si>
    <t xml:space="preserve">  5、附属单位上缴收入</t>
  </si>
  <si>
    <t xml:space="preserve">  10、医疗卫生与计划生育支出</t>
  </si>
  <si>
    <t xml:space="preserve">       (4)债务利息及费用支出</t>
  </si>
  <si>
    <t xml:space="preserve">  6、其他收入</t>
  </si>
  <si>
    <t xml:space="preserve">  11、节能环保支出</t>
  </si>
  <si>
    <t xml:space="preserve">       (5)资本性支出(基本建设)</t>
  </si>
  <si>
    <t xml:space="preserve">  12、城乡社区支出</t>
  </si>
  <si>
    <t xml:space="preserve">       (6)资本性支出</t>
  </si>
  <si>
    <t xml:space="preserve">  13、农林水支出</t>
  </si>
  <si>
    <t xml:space="preserve">       (7)对企业补助(基本建设)</t>
  </si>
  <si>
    <t xml:space="preserve">  14、交通运输支出</t>
  </si>
  <si>
    <t xml:space="preserve">       (8)对企业补助</t>
  </si>
  <si>
    <t xml:space="preserve">  15、资源勘探信息等支出</t>
  </si>
  <si>
    <t xml:space="preserve">       (9)对社会保障基金补助</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</si>
  <si>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</si>
  <si>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</si>
  <si>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</si>
  <si>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</si>
  <si>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</si>
  <si>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</si>
  <si>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19、国土海洋气象等支出</t>
  </si>
  <si>
    <t xml:space="preserve">  5、对附属单位补助支出</t>
  </si>
  <si>
    <t xml:space="preserve">  20、住房保障支出</t>
  </si>
  <si>
    <t xml:space="preserve">  21、粮油物资储备支出</t>
  </si>
  <si>
    <t xml:space="preserve">  22、国有资本经营预算支出</t>
  </si>
  <si>
    <t xml:space="preserve">  23、预备费</t>
  </si>
  <si>
    <t xml:space="preserve">  24、其他支出</t>
  </si>
  <si>
    <t xml:space="preserve">  25、转移性支出</t>
  </si>
  <si>
    <t xml:space="preserve">  26、债务还本支出</t>
  </si>
  <si>
    <t xml:space="preserve">  27、债务付息支出</t>
  </si>
  <si>
    <t xml:space="preserve">  28、债务发行费用支出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</si>
  <si>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</si>
  <si>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</si>
  <si>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</si>
  <si>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</si>
  <si>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</si>
  <si>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</si>
  <si>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</si>
  <si>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</si>
  <si>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</si>
  <si>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</si>
  <si>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</si>
  <si>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</si>
  <si>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</si>
  <si>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总计</t>
  </si>
  <si>
    <t>部门预算</t>
  </si>
  <si>
    <t>其他收入</t>
  </si>
  <si>
    <t>合计</t>
  </si>
  <si>
    <t>一般公共预算拨款</t>
  </si>
  <si>
    <t>政府性基金拨款</t>
  </si>
  <si>
    <t>上级补助收入</t>
  </si>
  <si>
    <t>事业收入</t>
  </si>
  <si>
    <t>事业单位经营收入</t>
  </si>
  <si>
    <t>对附属单位上缴收入</t>
  </si>
  <si>
    <t>上年实户资金余额（非财政性资金）</t>
  </si>
  <si>
    <t>小计</t>
  </si>
  <si>
    <t>其中：专项资金列入部门预算项目</t>
  </si>
  <si>
    <t>**</t>
  </si>
  <si>
    <t>林业局</t>
  </si>
  <si>
    <t xml:space="preserve">  504001</t>
  </si>
  <si>
    <t xml:space="preserve">  林业局机关</t>
  </si>
  <si>
    <t xml:space="preserve">  林业局机关（一般事务管理）</t>
  </si>
  <si>
    <t xml:space="preserve">  504007</t>
  </si>
  <si>
    <t xml:space="preserve">  苗圃</t>
  </si>
  <si>
    <t xml:space="preserve">  504009</t>
  </si>
  <si>
    <t xml:space="preserve">  大柳塔林场</t>
  </si>
  <si>
    <t xml:space="preserve">  504010</t>
  </si>
  <si>
    <t xml:space="preserve">  水磨河林场</t>
  </si>
  <si>
    <t xml:space="preserve">  504011</t>
  </si>
  <si>
    <t xml:space="preserve">  公草湾林场</t>
  </si>
  <si>
    <t xml:space="preserve">  504012</t>
  </si>
  <si>
    <t xml:space="preserve">  新民林场</t>
  </si>
  <si>
    <t xml:space="preserve">  504013</t>
  </si>
  <si>
    <t xml:space="preserve">  尔林兔林场</t>
  </si>
  <si>
    <t xml:space="preserve">  504004</t>
  </si>
  <si>
    <t xml:space="preserve">  林种站</t>
  </si>
  <si>
    <t xml:space="preserve">  504005</t>
  </si>
  <si>
    <t xml:space="preserve">  林站</t>
  </si>
  <si>
    <t xml:space="preserve">  504008</t>
  </si>
  <si>
    <t xml:space="preserve">  臭柏自然天然站</t>
  </si>
  <si>
    <t xml:space="preserve">  504002</t>
  </si>
  <si>
    <t xml:space="preserve">  天保办</t>
  </si>
  <si>
    <t xml:space="preserve">  504006</t>
  </si>
  <si>
    <t xml:space="preserve">  森警队</t>
  </si>
  <si>
    <t xml:space="preserve">  504003</t>
  </si>
  <si>
    <t>病虫和火灾防治中心</t>
  </si>
  <si>
    <t xml:space="preserve">  草原站</t>
  </si>
  <si>
    <t>公共预算拨款</t>
  </si>
  <si>
    <t>其中：专项资金列入部门预算的项目</t>
  </si>
  <si>
    <t xml:space="preserve">  天然站</t>
  </si>
  <si>
    <t xml:space="preserve">  森防站</t>
  </si>
  <si>
    <t>一、财政拨款</t>
  </si>
  <si>
    <t xml:space="preserve">  1、一般公共预算拨款</t>
  </si>
  <si>
    <t xml:space="preserve">     其中：专项资金列入部门预算的项目</t>
  </si>
  <si>
    <t xml:space="preserve">  2、政府性基金拨款</t>
  </si>
  <si>
    <t xml:space="preserve">  3、国有资本经营预算收入</t>
  </si>
  <si>
    <t xml:space="preserve">         非财政拨款资金结余</t>
  </si>
  <si>
    <t>功能科目编码</t>
  </si>
  <si>
    <t>功能科目名称</t>
  </si>
  <si>
    <t>人员经费支出</t>
  </si>
  <si>
    <t>公用经费支出</t>
  </si>
  <si>
    <t>专项业务经费支出</t>
  </si>
  <si>
    <t>备注</t>
  </si>
  <si>
    <t>林业</t>
  </si>
  <si>
    <t>行政运行</t>
  </si>
  <si>
    <t xml:space="preserve">    2130202</t>
  </si>
  <si>
    <t xml:space="preserve">    一般行政管理事务</t>
  </si>
  <si>
    <t xml:space="preserve">    2130205</t>
  </si>
  <si>
    <t xml:space="preserve">    森林培育</t>
  </si>
  <si>
    <t xml:space="preserve">    2130206</t>
  </si>
  <si>
    <t xml:space="preserve">    林业技术推广</t>
  </si>
  <si>
    <t>森林资源管理</t>
  </si>
  <si>
    <t xml:space="preserve">    2130211</t>
  </si>
  <si>
    <t xml:space="preserve">    动植物保护</t>
  </si>
  <si>
    <t xml:space="preserve">    2130213</t>
  </si>
  <si>
    <t xml:space="preserve">    林业执法与监督</t>
  </si>
  <si>
    <t xml:space="preserve">    防灾减灾</t>
  </si>
  <si>
    <t xml:space="preserve">    草原管理</t>
  </si>
  <si>
    <t>经济科目编码</t>
  </si>
  <si>
    <t>经济科目名称</t>
  </si>
  <si>
    <t>301</t>
  </si>
  <si>
    <t>工资福利支出</t>
  </si>
  <si>
    <t>30101</t>
  </si>
  <si>
    <t>基本工资</t>
  </si>
  <si>
    <t>30102</t>
  </si>
  <si>
    <t>津贴补贴及绩效工资</t>
  </si>
  <si>
    <t>30103</t>
  </si>
  <si>
    <t>奖金</t>
  </si>
  <si>
    <t>30104</t>
  </si>
  <si>
    <t>社会保障缴费</t>
  </si>
  <si>
    <t>30311</t>
  </si>
  <si>
    <t>住房公积金</t>
  </si>
  <si>
    <t>30199</t>
  </si>
  <si>
    <t>其他工资福利支出</t>
  </si>
  <si>
    <t>302</t>
  </si>
  <si>
    <t>商品和服务支出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</si>
  <si>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</si>
  <si>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</si>
  <si>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</si>
  <si>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</si>
  <si>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</si>
  <si>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</si>
  <si>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</si>
  <si>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</si>
  <si>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</si>
  <si>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</si>
  <si>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</si>
  <si>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</si>
  <si>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</si>
  <si>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</si>
  <si>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</si>
  <si>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</si>
  <si>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</si>
  <si>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</si>
  <si>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</si>
  <si>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</si>
  <si>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30213</t>
  </si>
  <si>
    <t xml:space="preserve">维修（护）费 </t>
  </si>
  <si>
    <t>30214</t>
  </si>
  <si>
    <t>租赁费</t>
  </si>
  <si>
    <t>30216</t>
  </si>
  <si>
    <t>培训费</t>
  </si>
  <si>
    <t>30217</t>
  </si>
  <si>
    <t>公务接待费</t>
  </si>
  <si>
    <t>30218</t>
  </si>
  <si>
    <t>专用材料费</t>
  </si>
  <si>
    <t>30219</t>
  </si>
  <si>
    <t>被装购置费</t>
  </si>
  <si>
    <t>30225</t>
  </si>
  <si>
    <t>专用燃料费</t>
  </si>
  <si>
    <t>30226</t>
  </si>
  <si>
    <t>劳务费</t>
  </si>
  <si>
    <t>30227</t>
  </si>
  <si>
    <t>委托业务费</t>
  </si>
  <si>
    <t>30228</t>
  </si>
  <si>
    <t>工会经费</t>
  </si>
  <si>
    <t>30231</t>
  </si>
  <si>
    <t>公务用车运行维护费</t>
  </si>
  <si>
    <t xml:space="preserve">   其中：</t>
  </si>
  <si>
    <t xml:space="preserve">    公务用车运行维护费</t>
  </si>
  <si>
    <t xml:space="preserve">    公务用车购置费</t>
  </si>
  <si>
    <t>30239</t>
  </si>
  <si>
    <t>其他交通费用</t>
  </si>
  <si>
    <t>30299</t>
  </si>
  <si>
    <t>其他商品和服务支出</t>
  </si>
  <si>
    <t>303</t>
  </si>
  <si>
    <t>对个人和家庭的补助</t>
  </si>
  <si>
    <t>30301</t>
  </si>
  <si>
    <t>离休费</t>
  </si>
  <si>
    <t>30302</t>
  </si>
  <si>
    <t>退休费</t>
  </si>
  <si>
    <t>30304</t>
  </si>
  <si>
    <t>抚恤金</t>
  </si>
  <si>
    <t>30305</t>
  </si>
  <si>
    <t>生活补助</t>
  </si>
  <si>
    <t>30307</t>
  </si>
  <si>
    <t>医疗补助费</t>
  </si>
  <si>
    <t>30310</t>
  </si>
  <si>
    <t>个人农业生产补贴</t>
  </si>
  <si>
    <t>30399</t>
  </si>
  <si>
    <t>其他对个人和家庭的补助支出</t>
  </si>
  <si>
    <t>债务利息及费用支出</t>
  </si>
  <si>
    <t>国外债务付息</t>
  </si>
  <si>
    <t>资本性支出</t>
  </si>
  <si>
    <t>专用设备购置</t>
  </si>
  <si>
    <t>一、政府性基金拨款</t>
  </si>
  <si>
    <t>一、科学技术支出</t>
  </si>
  <si>
    <t>一、人员经费和公用经费支出</t>
  </si>
  <si>
    <t>二、文化体育与传媒支出</t>
  </si>
  <si>
    <t xml:space="preserve">    工资福利支出</t>
  </si>
  <si>
    <t>三、社会保障和就业支出</t>
  </si>
  <si>
    <t xml:space="preserve">    商品和服务支出</t>
  </si>
  <si>
    <t>四、节能环保支出</t>
  </si>
  <si>
    <t xml:space="preserve">    对个人和家庭的补助</t>
  </si>
  <si>
    <t>五、城乡社区支出</t>
  </si>
  <si>
    <t xml:space="preserve">    其他资本性支出</t>
  </si>
  <si>
    <t>六、农林水支出</t>
  </si>
  <si>
    <t>二、专项业务经费支出</t>
  </si>
  <si>
    <t>七、交通运输支出</t>
  </si>
  <si>
    <t>八、资源勘探信息等支出</t>
  </si>
  <si>
    <t>九、商业服务等支出</t>
  </si>
  <si>
    <t>十、金融支出</t>
  </si>
  <si>
    <t xml:space="preserve">    债务付息及费用支出</t>
  </si>
  <si>
    <t>十一、其他支出</t>
  </si>
  <si>
    <t xml:space="preserve">    资本性支出(基本建设)</t>
  </si>
  <si>
    <t>十二、转移性支出</t>
  </si>
  <si>
    <t xml:space="preserve">    资本性支出</t>
  </si>
  <si>
    <t>十三、债务还本支出</t>
  </si>
  <si>
    <t xml:space="preserve">    对企业补助(基本建设）</t>
  </si>
  <si>
    <t>十四、债务付息支出</t>
  </si>
  <si>
    <t xml:space="preserve">    对企业补助</t>
  </si>
  <si>
    <t>十五、债务发行费用支出</t>
  </si>
  <si>
    <t xml:space="preserve">    对社会保障基金补助</t>
  </si>
  <si>
    <t xml:space="preserve">    其他支出</t>
  </si>
  <si>
    <t>三、上缴上级支出</t>
  </si>
  <si>
    <t>四、事业单位经营支出</t>
  </si>
  <si>
    <t>五、对附属单位补助支出</t>
  </si>
  <si>
    <t>单位（项目）名称</t>
  </si>
  <si>
    <t>项目金额</t>
  </si>
  <si>
    <t>项目简介</t>
  </si>
  <si>
    <t>红枣专干工资</t>
  </si>
  <si>
    <t>用于沙峁镇和贺家川镇红枣专干工资</t>
  </si>
  <si>
    <t>重点区域绿化管护费</t>
  </si>
  <si>
    <t>对绿化竣工的重点区域、交通骨干道路等重点区域，实施死树清理、补助、抚育、浇水、除草等常规管护措施，在节点处种植时令花卉，打造景观节点。</t>
  </si>
  <si>
    <t>“德贷”项目还本付息资金</t>
  </si>
  <si>
    <t>偿还2020年中德财政合作榆林长城沿线沙地治理及生物多样性保护项目神木沙地治理项目贷款</t>
  </si>
  <si>
    <t>退耕还林补助</t>
  </si>
  <si>
    <t>以前年度退耕还林退耕还林地补助</t>
  </si>
  <si>
    <t>处置挤压苗木、森林红枣保险</t>
  </si>
  <si>
    <t>2017年实施处置积压苗木兑付补助款、2020年森林、红枣保险</t>
  </si>
  <si>
    <t>野生动植物保护经费</t>
  </si>
  <si>
    <t>用于市域内发现的野生动植物救助、饲养费用，饲养人员工资</t>
  </si>
  <si>
    <t>森林消防大队工作经费</t>
  </si>
  <si>
    <t>用于森林消防队工作人员工资、设备购置、消防车辆及其他日常开支</t>
  </si>
  <si>
    <t>国家级林业有害生物中心测报点建设经费</t>
  </si>
  <si>
    <t>国家级中心测报点，主测对象为柳毒蛾、枣飞象</t>
  </si>
  <si>
    <t>尔林兔苗木检疫检查站专项经费</t>
  </si>
  <si>
    <t>设立省际间高速公路重大林业有害生物临时检疫检查站需要工作经费</t>
  </si>
  <si>
    <t>两山森林公园管理工作经费</t>
  </si>
  <si>
    <t>主要进行两山森林公园范围内的森林、林木、野生动植物、景点景物、各类设施等管理维护</t>
  </si>
  <si>
    <t>科目编码</t>
  </si>
  <si>
    <t>采购项目</t>
  </si>
  <si>
    <t>采购目录</t>
  </si>
  <si>
    <t>购买服务内容</t>
  </si>
  <si>
    <t>规格型号</t>
  </si>
  <si>
    <t>数量</t>
  </si>
  <si>
    <t>实施采购时间</t>
  </si>
  <si>
    <t>预算金额</t>
  </si>
  <si>
    <t>说明</t>
  </si>
  <si>
    <t>类</t>
  </si>
  <si>
    <t>款</t>
  </si>
  <si>
    <t>项</t>
  </si>
  <si>
    <t>各类苗木</t>
  </si>
  <si>
    <t>货物类</t>
  </si>
  <si>
    <t>樟子松、油松等</t>
  </si>
  <si>
    <t>下属林场苗圃地育苗用小苗</t>
  </si>
  <si>
    <t>各类营养钵</t>
  </si>
  <si>
    <t>育苗用营养钵</t>
  </si>
  <si>
    <t>下属林场采购育苗用营养钵</t>
  </si>
  <si>
    <t>电梯</t>
  </si>
  <si>
    <t>防火工具</t>
  </si>
  <si>
    <t>防火办防火综合工具</t>
  </si>
  <si>
    <t>防火宣传物品</t>
  </si>
  <si>
    <t>宣传物品</t>
  </si>
  <si>
    <t>防火办宣传防火用品</t>
  </si>
  <si>
    <t>封山禁牧宣传</t>
  </si>
  <si>
    <t>服务类</t>
  </si>
  <si>
    <t>宣传</t>
  </si>
  <si>
    <t>封山禁牧队宣传</t>
  </si>
  <si>
    <t>森林消防宣传</t>
  </si>
  <si>
    <t>森林消防宣传手册，电视台宣传、短信通知</t>
  </si>
  <si>
    <t>林区防火宣传</t>
  </si>
  <si>
    <t>各林场林区防火宣传牌</t>
  </si>
  <si>
    <t>2019年</t>
  </si>
  <si>
    <t>2020年</t>
  </si>
  <si>
    <t>增减变化情况</t>
  </si>
  <si>
    <t>一般公共预算拨款安排的“三公”经费预算</t>
  </si>
  <si>
    <t>会议费</t>
  </si>
  <si>
    <t>因公出国（境）费用</t>
  </si>
  <si>
    <t>公务用车购置及运行维护费</t>
  </si>
  <si>
    <t>公务用车购置费</t>
  </si>
  <si>
    <t>19=10-1</t>
  </si>
  <si>
    <t>20=11-2</t>
  </si>
  <si>
    <t>21=12-3</t>
  </si>
  <si>
    <t>22=13-4</t>
  </si>
  <si>
    <t>23=14-5</t>
  </si>
  <si>
    <t>24=15-6</t>
  </si>
  <si>
    <t>25=16-7</t>
  </si>
  <si>
    <t>26=17-8</t>
  </si>
  <si>
    <t>27=18-9</t>
  </si>
  <si>
    <t>专项（项目）名称</t>
  </si>
  <si>
    <t>主管部门</t>
  </si>
  <si>
    <t>实施期限</t>
  </si>
  <si>
    <t>资金金额
（万元）</t>
  </si>
  <si>
    <t xml:space="preserve"> 实施期资金总额：</t>
  </si>
  <si>
    <t xml:space="preserve"> 年度资金总额：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</si>
  <si>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</si>
  <si>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</si>
  <si>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r>
      <rPr>
        <sz val="12"/>
        <rFont val="宋体"/>
        <charset val="134"/>
      </rPr>
      <t xml:space="preserve">            </t>
    </r>
    <r>
      <rPr>
        <sz val="12"/>
        <rFont val="宋体"/>
        <charset val="134"/>
      </rPr>
      <t xml:space="preserve"> </t>
    </r>
    <r>
      <rPr>
        <sz val="12"/>
        <rFont val="宋体"/>
        <charset val="134"/>
      </rPr>
      <t>其他资金</t>
    </r>
  </si>
  <si>
    <t>总
体
目
标</t>
  </si>
  <si>
    <t>实施期总目标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</si>
  <si>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</si>
  <si>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</si>
  <si>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</si>
  <si>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</si>
  <si>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</si>
  <si>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</si>
  <si>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</si>
  <si>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</si>
  <si>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</si>
  <si>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</si>
  <si>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</si>
  <si>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</si>
  <si>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</si>
  <si>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</si>
  <si>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</si>
  <si>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</si>
  <si>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</si>
  <si>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</si>
  <si>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</si>
  <si>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</si>
  <si>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</si>
  <si>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</si>
  <si>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</si>
  <si>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2、省级部门按陕财办预〔2017〕133号文件要求公开。4、市县不做强制公开要求。</t>
  </si>
  <si>
    <t>部门（单位）名称</t>
  </si>
  <si>
    <t>年度
主要
任务</t>
  </si>
  <si>
    <t>任务名称</t>
  </si>
  <si>
    <t>主要内容</t>
  </si>
  <si>
    <t>预算金额（万元）</t>
  </si>
  <si>
    <t>总额</t>
  </si>
  <si>
    <t>财政拨款</t>
  </si>
  <si>
    <t>其他资金</t>
  </si>
  <si>
    <t>任务1</t>
  </si>
  <si>
    <t>任务2</t>
  </si>
  <si>
    <t>任务3</t>
  </si>
  <si>
    <t>金额合计</t>
  </si>
  <si>
    <t>年度
总体
目标</t>
  </si>
  <si>
    <t>年
度
绩
效
指
标</t>
  </si>
  <si>
    <t>一级指标</t>
  </si>
  <si>
    <t>产出指标</t>
  </si>
  <si>
    <t>效益指标</t>
  </si>
  <si>
    <t>满意度
指标</t>
  </si>
  <si>
    <r>
      <rPr>
        <sz val="10"/>
        <rFont val="宋体"/>
        <charset val="134"/>
      </rPr>
      <t>备注：1、年度绩效指标可选择填写。2、试行部门预算绩效目标重点审核的省级部门按陕财办预</t>
    </r>
    <r>
      <rPr>
        <sz val="10"/>
        <rFont val="仿宋_GB2312"/>
        <charset val="134"/>
      </rPr>
      <t>〔</t>
    </r>
    <r>
      <rPr>
        <sz val="10"/>
        <rFont val="宋体"/>
        <charset val="134"/>
      </rPr>
      <t>2017</t>
    </r>
    <r>
      <rPr>
        <sz val="10"/>
        <rFont val="仿宋_GB2312"/>
        <charset val="134"/>
      </rPr>
      <t>〕</t>
    </r>
    <r>
      <rPr>
        <sz val="10"/>
        <rFont val="宋体"/>
        <charset val="134"/>
      </rPr>
      <t>133号文件要求公开。3、市县不做强制公开要求。</t>
    </r>
  </si>
  <si>
    <t>备 注：1、绩效指标可选择填写。 2、省级部门对管理的试行绩效目标重点审核的专项资金绩效目标按陕财办预〔2017〕133号文件要求公开。3、市县不做强制公开要求。</t>
  </si>
  <si>
    <t>部门</t>
  </si>
  <si>
    <t>编制人数</t>
  </si>
  <si>
    <t>实有人数</t>
  </si>
  <si>
    <t>单位管理的离退休人员数</t>
  </si>
  <si>
    <t>截止2018年底国有资产占用情况</t>
  </si>
  <si>
    <t>2019年部门预算安排购置情况</t>
  </si>
  <si>
    <t>行政</t>
  </si>
  <si>
    <t>事业</t>
  </si>
  <si>
    <t>车辆数量</t>
  </si>
  <si>
    <t>车辆价值</t>
  </si>
  <si>
    <t>入账设备数量</t>
  </si>
  <si>
    <t>入账设备价值</t>
  </si>
</sst>
</file>

<file path=xl/styles.xml><?xml version="1.0" encoding="utf-8"?>
<styleSheet xmlns="http://schemas.openxmlformats.org/spreadsheetml/2006/main">
  <numFmts count="8">
    <numFmt numFmtId="176" formatCode="0.00_);[Red]\(0.00\)"/>
    <numFmt numFmtId="177" formatCode="* #,##0.00;* \-#,##0.00;* &quot;-&quot;??;@"/>
    <numFmt numFmtId="178" formatCode="&quot;￥&quot;* _-#,##0.00;&quot;￥&quot;* \-#,##0.00;&quot;￥&quot;* _-&quot;-&quot;??;@"/>
    <numFmt numFmtId="179" formatCode="0.00_ "/>
    <numFmt numFmtId="180" formatCode="* #,##0;* \-#,##0;* &quot;-&quot;;@"/>
    <numFmt numFmtId="181" formatCode="&quot;￥&quot;* _-#,##0;&quot;￥&quot;* \-#,##0;&quot;￥&quot;* _-&quot;-&quot;;@"/>
    <numFmt numFmtId="182" formatCode=";;"/>
    <numFmt numFmtId="183" formatCode="#,##0.0000"/>
  </numFmts>
  <fonts count="37">
    <font>
      <sz val="9"/>
      <name val="宋体"/>
      <charset val="134"/>
    </font>
    <font>
      <sz val="11"/>
      <name val="宋体"/>
      <charset val="134"/>
    </font>
    <font>
      <sz val="12"/>
      <name val="宋体"/>
      <charset val="134"/>
    </font>
    <font>
      <b/>
      <sz val="12"/>
      <name val="宋体"/>
      <charset val="134"/>
    </font>
    <font>
      <sz val="12"/>
      <name val="黑体"/>
      <charset val="134"/>
    </font>
    <font>
      <b/>
      <sz val="16"/>
      <name val="宋体"/>
      <charset val="134"/>
    </font>
    <font>
      <sz val="11"/>
      <color indexed="8"/>
      <name val="宋体"/>
      <charset val="134"/>
    </font>
    <font>
      <sz val="10"/>
      <name val="宋体"/>
      <charset val="134"/>
    </font>
    <font>
      <b/>
      <sz val="15"/>
      <name val="宋体"/>
      <charset val="134"/>
    </font>
    <font>
      <b/>
      <sz val="9"/>
      <name val="宋体"/>
      <charset val="134"/>
    </font>
    <font>
      <sz val="9"/>
      <color rgb="FFFF0000"/>
      <name val="宋体"/>
      <charset val="134"/>
    </font>
    <font>
      <b/>
      <sz val="10"/>
      <name val="宋体"/>
      <charset val="134"/>
    </font>
    <font>
      <b/>
      <sz val="18"/>
      <name val="宋体"/>
      <charset val="134"/>
    </font>
    <font>
      <sz val="48"/>
      <name val="宋体"/>
      <charset val="134"/>
    </font>
    <font>
      <b/>
      <sz val="20"/>
      <name val="宋体"/>
      <charset val="134"/>
    </font>
    <font>
      <sz val="11"/>
      <color theme="0"/>
      <name val="宋体"/>
      <charset val="134"/>
      <scheme val="minor"/>
    </font>
    <font>
      <sz val="11"/>
      <color theme="1"/>
      <name val="宋体"/>
      <charset val="134"/>
      <scheme val="minor"/>
    </font>
    <font>
      <b/>
      <sz val="11"/>
      <color rgb="FFFFFFFF"/>
      <name val="宋体"/>
      <charset val="134"/>
      <scheme val="minor"/>
    </font>
    <font>
      <b/>
      <sz val="15"/>
      <color theme="3"/>
      <name val="宋体"/>
      <charset val="134"/>
      <scheme val="minor"/>
    </font>
    <font>
      <b/>
      <sz val="10"/>
      <name val="Arial"/>
      <charset val="0"/>
    </font>
    <font>
      <u/>
      <sz val="11"/>
      <color rgb="FF800080"/>
      <name val="宋体"/>
      <charset val="134"/>
      <scheme val="minor"/>
    </font>
    <font>
      <sz val="11"/>
      <color rgb="FF9C0006"/>
      <name val="宋体"/>
      <charset val="134"/>
      <scheme val="minor"/>
    </font>
    <font>
      <b/>
      <sz val="11"/>
      <color theme="1"/>
      <name val="宋体"/>
      <charset val="134"/>
      <scheme val="minor"/>
    </font>
    <font>
      <sz val="11"/>
      <color rgb="FFFF0000"/>
      <name val="宋体"/>
      <charset val="134"/>
      <scheme val="minor"/>
    </font>
    <font>
      <sz val="11"/>
      <color rgb="FF006100"/>
      <name val="宋体"/>
      <charset val="134"/>
      <scheme val="minor"/>
    </font>
    <font>
      <b/>
      <sz val="11"/>
      <color rgb="FFFA7D00"/>
      <name val="宋体"/>
      <charset val="134"/>
      <scheme val="minor"/>
    </font>
    <font>
      <sz val="11"/>
      <color indexed="8"/>
      <name val="宋体"/>
      <charset val="134"/>
      <scheme val="minor"/>
    </font>
    <font>
      <b/>
      <sz val="11"/>
      <color rgb="FF3F3F3F"/>
      <name val="宋体"/>
      <charset val="134"/>
      <scheme val="minor"/>
    </font>
    <font>
      <u/>
      <sz val="11"/>
      <color rgb="FF0000FF"/>
      <name val="宋体"/>
      <charset val="134"/>
      <scheme val="minor"/>
    </font>
    <font>
      <sz val="11"/>
      <color rgb="FF9C6500"/>
      <name val="宋体"/>
      <charset val="134"/>
      <scheme val="minor"/>
    </font>
    <font>
      <b/>
      <sz val="13"/>
      <color theme="3"/>
      <name val="宋体"/>
      <charset val="134"/>
      <scheme val="minor"/>
    </font>
    <font>
      <sz val="11"/>
      <color rgb="FF3F3F76"/>
      <name val="宋体"/>
      <charset val="134"/>
      <scheme val="minor"/>
    </font>
    <font>
      <i/>
      <sz val="11"/>
      <color rgb="FF7F7F7F"/>
      <name val="宋体"/>
      <charset val="134"/>
      <scheme val="minor"/>
    </font>
    <font>
      <b/>
      <sz val="11"/>
      <color theme="3"/>
      <name val="宋体"/>
      <charset val="134"/>
      <scheme val="minor"/>
    </font>
    <font>
      <sz val="11"/>
      <color rgb="FFFA7D00"/>
      <name val="宋体"/>
      <charset val="134"/>
      <scheme val="minor"/>
    </font>
    <font>
      <b/>
      <sz val="18"/>
      <color theme="3"/>
      <name val="宋体"/>
      <charset val="134"/>
      <scheme val="minor"/>
    </font>
    <font>
      <sz val="10"/>
      <name val="仿宋_GB2312"/>
      <charset val="134"/>
    </font>
  </fonts>
  <fills count="33">
    <fill>
      <patternFill patternType="none"/>
    </fill>
    <fill>
      <patternFill patternType="gray125"/>
    </fill>
    <fill>
      <patternFill patternType="solid">
        <fgColor theme="9"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8"/>
        <bgColor indexed="64"/>
      </patternFill>
    </fill>
    <fill>
      <patternFill patternType="solid">
        <fgColor theme="4"/>
        <bgColor indexed="64"/>
      </patternFill>
    </fill>
    <fill>
      <patternFill patternType="solid">
        <fgColor theme="6"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51">
    <xf numFmtId="0" fontId="0" fillId="0" borderId="0"/>
    <xf numFmtId="181" fontId="19" fillId="0" borderId="0" applyFont="0" applyFill="0" applyBorder="0" applyAlignment="0" applyProtection="0"/>
    <xf numFmtId="0" fontId="16" fillId="10" borderId="0" applyNumberFormat="0" applyBorder="0" applyAlignment="0" applyProtection="0">
      <alignment vertical="center"/>
    </xf>
    <xf numFmtId="0" fontId="31" fillId="24" borderId="21" applyNumberFormat="0" applyAlignment="0" applyProtection="0">
      <alignment vertical="center"/>
    </xf>
    <xf numFmtId="178" fontId="19" fillId="0" borderId="0" applyFont="0" applyFill="0" applyBorder="0" applyAlignment="0" applyProtection="0"/>
    <xf numFmtId="180" fontId="19" fillId="0" borderId="0" applyFont="0" applyFill="0" applyBorder="0" applyAlignment="0" applyProtection="0"/>
    <xf numFmtId="0" fontId="16" fillId="11" borderId="0" applyNumberFormat="0" applyBorder="0" applyAlignment="0" applyProtection="0">
      <alignment vertical="center"/>
    </xf>
    <xf numFmtId="0" fontId="21" fillId="8" borderId="0" applyNumberFormat="0" applyBorder="0" applyAlignment="0" applyProtection="0">
      <alignment vertical="center"/>
    </xf>
    <xf numFmtId="177" fontId="19" fillId="0" borderId="0" applyFont="0" applyFill="0" applyBorder="0" applyAlignment="0" applyProtection="0"/>
    <xf numFmtId="0" fontId="15" fillId="28" borderId="0" applyNumberFormat="0" applyBorder="0" applyAlignment="0" applyProtection="0">
      <alignment vertical="center"/>
    </xf>
    <xf numFmtId="0" fontId="28" fillId="0" borderId="0" applyNumberFormat="0" applyFill="0" applyBorder="0" applyAlignment="0" applyProtection="0">
      <alignment vertical="center"/>
    </xf>
    <xf numFmtId="9" fontId="19" fillId="0" borderId="0" applyFont="0" applyFill="0" applyBorder="0" applyAlignment="0" applyProtection="0"/>
    <xf numFmtId="0" fontId="20" fillId="0" borderId="0" applyNumberFormat="0" applyFill="0" applyBorder="0" applyAlignment="0" applyProtection="0">
      <alignment vertical="center"/>
    </xf>
    <xf numFmtId="0" fontId="26" fillId="16" borderId="22" applyNumberFormat="0" applyFont="0" applyAlignment="0" applyProtection="0">
      <alignment vertical="center"/>
    </xf>
    <xf numFmtId="0" fontId="15" fillId="19" borderId="0" applyNumberFormat="0" applyBorder="0" applyAlignment="0" applyProtection="0">
      <alignment vertical="center"/>
    </xf>
    <xf numFmtId="0" fontId="3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8" fillId="0" borderId="19" applyNumberFormat="0" applyFill="0" applyAlignment="0" applyProtection="0">
      <alignment vertical="center"/>
    </xf>
    <xf numFmtId="0" fontId="30" fillId="0" borderId="19" applyNumberFormat="0" applyFill="0" applyAlignment="0" applyProtection="0">
      <alignment vertical="center"/>
    </xf>
    <xf numFmtId="0" fontId="15" fillId="9" borderId="0" applyNumberFormat="0" applyBorder="0" applyAlignment="0" applyProtection="0">
      <alignment vertical="center"/>
    </xf>
    <xf numFmtId="0" fontId="33" fillId="0" borderId="25" applyNumberFormat="0" applyFill="0" applyAlignment="0" applyProtection="0">
      <alignment vertical="center"/>
    </xf>
    <xf numFmtId="0" fontId="15" fillId="5" borderId="0" applyNumberFormat="0" applyBorder="0" applyAlignment="0" applyProtection="0">
      <alignment vertical="center"/>
    </xf>
    <xf numFmtId="0" fontId="27" fillId="15" borderId="23" applyNumberFormat="0" applyAlignment="0" applyProtection="0">
      <alignment vertical="center"/>
    </xf>
    <xf numFmtId="0" fontId="25" fillId="15" borderId="21" applyNumberFormat="0" applyAlignment="0" applyProtection="0">
      <alignment vertical="center"/>
    </xf>
    <xf numFmtId="0" fontId="17" fillId="4" borderId="18" applyNumberFormat="0" applyAlignment="0" applyProtection="0">
      <alignment vertical="center"/>
    </xf>
    <xf numFmtId="0" fontId="16" fillId="23" borderId="0" applyNumberFormat="0" applyBorder="0" applyAlignment="0" applyProtection="0">
      <alignment vertical="center"/>
    </xf>
    <xf numFmtId="0" fontId="15" fillId="32" borderId="0" applyNumberFormat="0" applyBorder="0" applyAlignment="0" applyProtection="0">
      <alignment vertical="center"/>
    </xf>
    <xf numFmtId="0" fontId="34" fillId="0" borderId="24" applyNumberFormat="0" applyFill="0" applyAlignment="0" applyProtection="0">
      <alignment vertical="center"/>
    </xf>
    <xf numFmtId="0" fontId="22" fillId="0" borderId="20" applyNumberFormat="0" applyFill="0" applyAlignment="0" applyProtection="0">
      <alignment vertical="center"/>
    </xf>
    <xf numFmtId="0" fontId="24" fillId="14" borderId="0" applyNumberFormat="0" applyBorder="0" applyAlignment="0" applyProtection="0">
      <alignment vertical="center"/>
    </xf>
    <xf numFmtId="0" fontId="29" fillId="22" borderId="0" applyNumberFormat="0" applyBorder="0" applyAlignment="0" applyProtection="0">
      <alignment vertical="center"/>
    </xf>
    <xf numFmtId="0" fontId="16" fillId="18" borderId="0" applyNumberFormat="0" applyBorder="0" applyAlignment="0" applyProtection="0">
      <alignment vertical="center"/>
    </xf>
    <xf numFmtId="0" fontId="15" fillId="27" borderId="0" applyNumberFormat="0" applyBorder="0" applyAlignment="0" applyProtection="0">
      <alignment vertical="center"/>
    </xf>
    <xf numFmtId="0" fontId="16" fillId="31" borderId="0" applyNumberFormat="0" applyBorder="0" applyAlignment="0" applyProtection="0">
      <alignment vertical="center"/>
    </xf>
    <xf numFmtId="0" fontId="16" fillId="7" borderId="0" applyNumberFormat="0" applyBorder="0" applyAlignment="0" applyProtection="0">
      <alignment vertical="center"/>
    </xf>
    <xf numFmtId="0" fontId="16" fillId="30" borderId="0" applyNumberFormat="0" applyBorder="0" applyAlignment="0" applyProtection="0">
      <alignment vertical="center"/>
    </xf>
    <xf numFmtId="0" fontId="16" fillId="6" borderId="0" applyNumberFormat="0" applyBorder="0" applyAlignment="0" applyProtection="0">
      <alignment vertical="center"/>
    </xf>
    <xf numFmtId="0" fontId="15" fillId="29" borderId="0" applyNumberFormat="0" applyBorder="0" applyAlignment="0" applyProtection="0">
      <alignment vertical="center"/>
    </xf>
    <xf numFmtId="0" fontId="15" fillId="13" borderId="0" applyNumberFormat="0" applyBorder="0" applyAlignment="0" applyProtection="0">
      <alignment vertical="center"/>
    </xf>
    <xf numFmtId="0" fontId="16" fillId="17" borderId="0" applyNumberFormat="0" applyBorder="0" applyAlignment="0" applyProtection="0">
      <alignment vertical="center"/>
    </xf>
    <xf numFmtId="0" fontId="16" fillId="21" borderId="0" applyNumberFormat="0" applyBorder="0" applyAlignment="0" applyProtection="0">
      <alignment vertical="center"/>
    </xf>
    <xf numFmtId="0" fontId="15" fillId="26" borderId="0" applyNumberFormat="0" applyBorder="0" applyAlignment="0" applyProtection="0">
      <alignment vertical="center"/>
    </xf>
    <xf numFmtId="0" fontId="16" fillId="25" borderId="0" applyNumberFormat="0" applyBorder="0" applyAlignment="0" applyProtection="0">
      <alignment vertical="center"/>
    </xf>
    <xf numFmtId="0" fontId="15" fillId="12" borderId="0" applyNumberFormat="0" applyBorder="0" applyAlignment="0" applyProtection="0">
      <alignment vertical="center"/>
    </xf>
    <xf numFmtId="0" fontId="15" fillId="20" borderId="0" applyNumberFormat="0" applyBorder="0" applyAlignment="0" applyProtection="0">
      <alignment vertical="center"/>
    </xf>
    <xf numFmtId="0" fontId="16" fillId="3" borderId="0" applyNumberFormat="0" applyBorder="0" applyAlignment="0" applyProtection="0">
      <alignment vertical="center"/>
    </xf>
    <xf numFmtId="0" fontId="15" fillId="2" borderId="0" applyNumberFormat="0" applyBorder="0" applyAlignment="0" applyProtection="0">
      <alignment vertical="center"/>
    </xf>
    <xf numFmtId="0" fontId="2" fillId="0" borderId="0"/>
    <xf numFmtId="0" fontId="0" fillId="0" borderId="0"/>
  </cellStyleXfs>
  <cellXfs count="220">
    <xf numFmtId="0" fontId="0" fillId="0" borderId="0" xfId="0"/>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xf numFmtId="176" fontId="1" fillId="0" borderId="1" xfId="0" applyNumberFormat="1" applyFont="1" applyBorder="1" applyAlignment="1">
      <alignment horizontal="center" vertical="center" wrapText="1"/>
    </xf>
    <xf numFmtId="0" fontId="2" fillId="0" borderId="0" xfId="49" applyAlignment="1">
      <alignment vertical="center" wrapText="1"/>
    </xf>
    <xf numFmtId="0" fontId="2" fillId="0" borderId="0" xfId="49" applyFont="1" applyAlignment="1">
      <alignment vertical="center"/>
    </xf>
    <xf numFmtId="0" fontId="4" fillId="0" borderId="0" xfId="49" applyFont="1" applyAlignment="1">
      <alignment vertical="center" wrapText="1"/>
    </xf>
    <xf numFmtId="0" fontId="5" fillId="0" borderId="0" xfId="49" applyFont="1" applyAlignment="1">
      <alignment horizontal="center" vertical="center" wrapText="1"/>
    </xf>
    <xf numFmtId="0" fontId="2" fillId="0" borderId="0" xfId="49" applyFont="1" applyAlignment="1">
      <alignment horizontal="center" vertical="center" wrapText="1"/>
    </xf>
    <xf numFmtId="0" fontId="2" fillId="0" borderId="2" xfId="49" applyFont="1" applyBorder="1" applyAlignment="1">
      <alignment vertical="center"/>
    </xf>
    <xf numFmtId="0" fontId="2" fillId="0" borderId="2" xfId="49" applyFont="1" applyBorder="1" applyAlignment="1">
      <alignment vertical="center" wrapText="1"/>
    </xf>
    <xf numFmtId="0" fontId="2" fillId="0" borderId="0" xfId="49" applyFont="1" applyBorder="1" applyAlignment="1">
      <alignment vertical="center" wrapText="1"/>
    </xf>
    <xf numFmtId="0" fontId="2" fillId="0" borderId="3" xfId="49" applyBorder="1" applyAlignment="1">
      <alignment horizontal="center" vertical="center" wrapText="1"/>
    </xf>
    <xf numFmtId="0" fontId="2" fillId="0" borderId="4" xfId="49" applyBorder="1" applyAlignment="1">
      <alignment horizontal="center" vertical="center" wrapText="1"/>
    </xf>
    <xf numFmtId="0" fontId="2" fillId="0" borderId="1" xfId="49" applyBorder="1" applyAlignment="1">
      <alignment horizontal="center" vertical="center" wrapText="1"/>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6" xfId="49" applyFont="1" applyBorder="1" applyAlignment="1">
      <alignment horizontal="center" vertical="center"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2" fillId="0" borderId="1" xfId="49" applyFont="1" applyBorder="1" applyAlignment="1">
      <alignment vertical="center" wrapText="1"/>
    </xf>
    <xf numFmtId="0" fontId="2" fillId="0" borderId="6" xfId="49" applyFont="1" applyBorder="1" applyAlignment="1">
      <alignment horizontal="left" vertical="center" wrapText="1"/>
    </xf>
    <xf numFmtId="0" fontId="2" fillId="0" borderId="7" xfId="49" applyFont="1" applyBorder="1" applyAlignment="1">
      <alignment horizontal="left" vertical="center" wrapText="1"/>
    </xf>
    <xf numFmtId="0" fontId="2" fillId="0" borderId="3" xfId="49" applyBorder="1" applyAlignment="1">
      <alignment horizontal="right" vertical="center" wrapText="1"/>
    </xf>
    <xf numFmtId="0" fontId="6" fillId="0" borderId="9" xfId="0" applyFont="1" applyFill="1" applyBorder="1" applyAlignment="1">
      <alignment vertical="center"/>
    </xf>
    <xf numFmtId="0" fontId="6" fillId="0" borderId="0" xfId="0" applyFont="1" applyFill="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2" xfId="0" applyFont="1" applyFill="1" applyBorder="1" applyAlignment="1">
      <alignment vertical="center"/>
    </xf>
    <xf numFmtId="0" fontId="6" fillId="0" borderId="12" xfId="0" applyFont="1" applyFill="1" applyBorder="1" applyAlignment="1">
      <alignment vertical="center"/>
    </xf>
    <xf numFmtId="0" fontId="2" fillId="0" borderId="13" xfId="49" applyBorder="1" applyAlignment="1">
      <alignment horizontal="center" vertical="center" wrapText="1"/>
    </xf>
    <xf numFmtId="0" fontId="2" fillId="0" borderId="13" xfId="49" applyFont="1" applyBorder="1" applyAlignment="1">
      <alignment horizontal="left" vertical="top" wrapText="1"/>
    </xf>
    <xf numFmtId="0" fontId="2" fillId="0" borderId="6" xfId="49" applyFont="1" applyBorder="1" applyAlignment="1">
      <alignment horizontal="left" vertical="top" wrapText="1"/>
    </xf>
    <xf numFmtId="0" fontId="2" fillId="0" borderId="7" xfId="49" applyFont="1" applyBorder="1" applyAlignment="1">
      <alignment horizontal="left" vertical="top" wrapText="1"/>
    </xf>
    <xf numFmtId="0" fontId="2" fillId="0" borderId="7" xfId="49" applyBorder="1" applyAlignment="1">
      <alignment horizontal="left" vertical="top" wrapText="1"/>
    </xf>
    <xf numFmtId="0" fontId="7" fillId="0" borderId="1" xfId="49" applyFont="1" applyBorder="1" applyAlignment="1">
      <alignment horizontal="center" vertical="center" wrapText="1"/>
    </xf>
    <xf numFmtId="0" fontId="2" fillId="0" borderId="1" xfId="49" applyBorder="1" applyAlignment="1">
      <alignment vertical="center" wrapText="1"/>
    </xf>
    <xf numFmtId="0" fontId="2" fillId="0" borderId="1" xfId="49" applyFont="1" applyBorder="1" applyAlignment="1">
      <alignment horizontal="left" vertical="center" wrapText="1"/>
    </xf>
    <xf numFmtId="0" fontId="7" fillId="0" borderId="0" xfId="49" applyNumberFormat="1" applyFont="1" applyFill="1" applyBorder="1" applyAlignment="1">
      <alignment vertical="center" wrapText="1"/>
    </xf>
    <xf numFmtId="0" fontId="2" fillId="0" borderId="5" xfId="49" applyBorder="1" applyAlignment="1">
      <alignment horizontal="right" vertical="center" wrapText="1"/>
    </xf>
    <xf numFmtId="0" fontId="2" fillId="0" borderId="8" xfId="49" applyBorder="1" applyAlignment="1">
      <alignment horizontal="left" vertical="top" wrapText="1"/>
    </xf>
    <xf numFmtId="0" fontId="2" fillId="0" borderId="0" xfId="49" applyAlignment="1">
      <alignment vertical="center"/>
    </xf>
    <xf numFmtId="0" fontId="7" fillId="0" borderId="0" xfId="49" applyFont="1" applyAlignment="1">
      <alignment vertical="center" wrapText="1"/>
    </xf>
    <xf numFmtId="0" fontId="4" fillId="0" borderId="0" xfId="49" applyFont="1" applyAlignment="1">
      <alignment vertical="center"/>
    </xf>
    <xf numFmtId="0" fontId="2" fillId="0" borderId="1" xfId="49" applyFont="1" applyBorder="1" applyAlignment="1">
      <alignment horizontal="left" vertical="top" wrapText="1"/>
    </xf>
    <xf numFmtId="0" fontId="2" fillId="0" borderId="1" xfId="49" applyBorder="1" applyAlignment="1">
      <alignment horizontal="left" vertical="top" wrapText="1"/>
    </xf>
    <xf numFmtId="0" fontId="2" fillId="0" borderId="1" xfId="49" applyBorder="1" applyAlignment="1">
      <alignment horizontal="left" vertical="center" wrapText="1"/>
    </xf>
    <xf numFmtId="0" fontId="2" fillId="0" borderId="13" xfId="49" applyBorder="1" applyAlignment="1">
      <alignment horizontal="left" vertical="center" wrapText="1"/>
    </xf>
    <xf numFmtId="0" fontId="2" fillId="0" borderId="3" xfId="49" applyBorder="1" applyAlignment="1">
      <alignment horizontal="left" vertical="center" wrapText="1"/>
    </xf>
    <xf numFmtId="0" fontId="2" fillId="0" borderId="14" xfId="49" applyBorder="1" applyAlignment="1">
      <alignment horizontal="left" vertical="center" wrapText="1"/>
    </xf>
    <xf numFmtId="0" fontId="0" fillId="0" borderId="0" xfId="0" applyFill="1" applyAlignment="1">
      <alignment horizontal="center" vertical="center"/>
    </xf>
    <xf numFmtId="0" fontId="0" fillId="0" borderId="0" xfId="0" applyFill="1"/>
    <xf numFmtId="0" fontId="1" fillId="0" borderId="0" xfId="0" applyFont="1" applyFill="1"/>
    <xf numFmtId="0" fontId="2" fillId="0" borderId="0" xfId="0" applyFont="1" applyFill="1"/>
    <xf numFmtId="0" fontId="5" fillId="0" borderId="0" xfId="0" applyFont="1" applyFill="1" applyAlignment="1">
      <alignment horizontal="center" vertical="center"/>
    </xf>
    <xf numFmtId="0" fontId="0" fillId="0" borderId="1"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1" xfId="0" applyFill="1" applyBorder="1" applyAlignment="1">
      <alignment horizontal="center" vertical="center" wrapText="1"/>
    </xf>
    <xf numFmtId="0" fontId="0" fillId="0" borderId="13" xfId="0" applyFill="1" applyBorder="1" applyAlignment="1">
      <alignment horizontal="center" vertical="center"/>
    </xf>
    <xf numFmtId="0" fontId="0" fillId="0" borderId="1" xfId="0" applyFill="1" applyBorder="1"/>
    <xf numFmtId="0" fontId="1" fillId="0" borderId="1" xfId="0" applyFont="1" applyFill="1" applyBorder="1" applyAlignment="1">
      <alignment vertical="center"/>
    </xf>
    <xf numFmtId="0" fontId="0" fillId="0" borderId="1" xfId="0" applyFill="1" applyBorder="1" applyAlignment="1">
      <alignment horizontal="center" vertical="center"/>
    </xf>
    <xf numFmtId="0" fontId="6" fillId="0" borderId="16" xfId="0" applyNumberFormat="1" applyFont="1" applyFill="1" applyBorder="1" applyAlignment="1" applyProtection="1">
      <alignment horizontal="left" vertical="center"/>
    </xf>
    <xf numFmtId="0" fontId="6" fillId="0" borderId="17"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left" vertical="center"/>
    </xf>
    <xf numFmtId="0" fontId="0" fillId="0" borderId="5"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Fill="1" applyAlignment="1">
      <alignment horizontal="right"/>
    </xf>
    <xf numFmtId="0" fontId="0" fillId="0" borderId="0" xfId="0" applyAlignment="1">
      <alignment vertical="center"/>
    </xf>
    <xf numFmtId="0" fontId="5" fillId="0" borderId="0" xfId="0" applyFont="1" applyAlignment="1">
      <alignment horizontal="centerContinuous" vertical="center"/>
    </xf>
    <xf numFmtId="0" fontId="0" fillId="0" borderId="8"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 xfId="0" applyFill="1" applyBorder="1" applyAlignment="1">
      <alignment vertical="center"/>
    </xf>
    <xf numFmtId="0" fontId="0" fillId="0" borderId="1" xfId="0" applyBorder="1" applyAlignment="1">
      <alignment vertical="center"/>
    </xf>
    <xf numFmtId="0" fontId="0" fillId="0" borderId="1" xfId="0" applyBorder="1"/>
    <xf numFmtId="0" fontId="0" fillId="0" borderId="0" xfId="0" applyAlignment="1">
      <alignment horizontal="centerContinuous" vertical="center"/>
    </xf>
    <xf numFmtId="0" fontId="0" fillId="0" borderId="2" xfId="0" applyBorder="1" applyAlignment="1">
      <alignment horizontal="center" vertical="center"/>
    </xf>
    <xf numFmtId="0" fontId="0" fillId="0" borderId="1" xfId="0" applyFill="1" applyBorder="1" applyAlignment="1">
      <alignment vertical="center" wrapText="1"/>
    </xf>
    <xf numFmtId="0" fontId="2" fillId="0" borderId="0" xfId="0" applyFont="1"/>
    <xf numFmtId="0" fontId="0" fillId="0" borderId="0" xfId="0" applyAlignment="1">
      <alignment horizontal="right"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vertical="center" wrapText="1"/>
    </xf>
    <xf numFmtId="4" fontId="2" fillId="0" borderId="1" xfId="0" applyNumberFormat="1" applyFont="1"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8" fillId="0" borderId="0" xfId="0" applyFont="1" applyFill="1" applyAlignment="1">
      <alignment horizontal="centerContinuous" vertical="center"/>
    </xf>
    <xf numFmtId="0" fontId="0" fillId="0" borderId="0" xfId="0" applyFont="1" applyFill="1" applyAlignment="1">
      <alignment horizontal="centerContinuous" vertical="center"/>
    </xf>
    <xf numFmtId="0" fontId="0" fillId="0" borderId="2"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9" fillId="0" borderId="1" xfId="0" applyNumberFormat="1" applyFont="1" applyFill="1" applyBorder="1" applyAlignment="1" applyProtection="1">
      <alignment horizontal="center" vertical="center"/>
    </xf>
    <xf numFmtId="0" fontId="9" fillId="0" borderId="1" xfId="0" applyFont="1" applyFill="1" applyBorder="1" applyAlignment="1">
      <alignment horizontal="center" vertical="center"/>
    </xf>
    <xf numFmtId="0" fontId="0" fillId="0" borderId="1" xfId="0" applyNumberFormat="1" applyFont="1" applyFill="1" applyBorder="1" applyAlignment="1" applyProtection="1">
      <alignment vertical="center"/>
    </xf>
    <xf numFmtId="4" fontId="0" fillId="0" borderId="1" xfId="0" applyNumberFormat="1" applyFont="1" applyFill="1" applyBorder="1" applyAlignment="1" applyProtection="1">
      <alignment horizontal="right" vertical="center"/>
    </xf>
    <xf numFmtId="0" fontId="7" fillId="0" borderId="1" xfId="0" applyFont="1" applyFill="1" applyBorder="1" applyAlignment="1">
      <alignment horizontal="left" vertical="center"/>
    </xf>
    <xf numFmtId="4" fontId="0" fillId="0" borderId="1" xfId="0" applyNumberFormat="1" applyFont="1" applyFill="1" applyBorder="1" applyAlignment="1" applyProtection="1">
      <alignment horizontal="right" vertical="center" wrapText="1"/>
    </xf>
    <xf numFmtId="0" fontId="0" fillId="0" borderId="1" xfId="0" applyFill="1" applyBorder="1" applyAlignment="1">
      <alignment horizontal="left" vertical="center"/>
    </xf>
    <xf numFmtId="4" fontId="0" fillId="0" borderId="1" xfId="0" applyNumberFormat="1" applyFont="1" applyFill="1" applyBorder="1" applyAlignment="1" applyProtection="1">
      <alignment horizontal="center" vertical="center" wrapText="1"/>
    </xf>
    <xf numFmtId="0" fontId="0" fillId="0" borderId="1" xfId="0" applyNumberFormat="1" applyFill="1" applyBorder="1" applyAlignment="1" applyProtection="1">
      <alignment vertical="center"/>
    </xf>
    <xf numFmtId="0" fontId="7" fillId="0" borderId="1" xfId="0" applyFont="1" applyFill="1" applyBorder="1" applyAlignment="1">
      <alignment vertical="center"/>
    </xf>
    <xf numFmtId="4" fontId="0" fillId="0" borderId="1" xfId="0" applyNumberFormat="1" applyFill="1" applyBorder="1" applyAlignment="1">
      <alignment horizontal="right" vertical="center"/>
    </xf>
    <xf numFmtId="0" fontId="0" fillId="0" borderId="1" xfId="0" applyNumberFormat="1" applyFont="1" applyFill="1" applyBorder="1" applyAlignment="1" applyProtection="1">
      <alignment horizontal="left" vertical="center"/>
    </xf>
    <xf numFmtId="4" fontId="0" fillId="0" borderId="1" xfId="0" applyNumberFormat="1" applyFill="1" applyBorder="1" applyAlignment="1">
      <alignment horizontal="right" vertical="center" wrapText="1"/>
    </xf>
    <xf numFmtId="4" fontId="0" fillId="0" borderId="1" xfId="0" applyNumberFormat="1" applyFont="1" applyFill="1" applyBorder="1" applyAlignment="1">
      <alignment horizontal="center" vertical="center" wrapText="1"/>
    </xf>
    <xf numFmtId="4" fontId="0" fillId="0" borderId="1" xfId="0" applyNumberFormat="1" applyFill="1" applyBorder="1" applyAlignment="1">
      <alignment horizontal="center" vertical="center"/>
    </xf>
    <xf numFmtId="4" fontId="0" fillId="0" borderId="1" xfId="0" applyNumberFormat="1" applyFill="1" applyBorder="1" applyAlignment="1">
      <alignment horizontal="center" vertical="center" wrapText="1"/>
    </xf>
    <xf numFmtId="0" fontId="5" fillId="0" borderId="0" xfId="0" applyFont="1" applyFill="1" applyAlignment="1">
      <alignment horizontal="centerContinuous" vertical="center"/>
    </xf>
    <xf numFmtId="49" fontId="0" fillId="0" borderId="1" xfId="0" applyNumberFormat="1" applyFill="1" applyBorder="1" applyAlignment="1" applyProtection="1">
      <alignment horizontal="left" vertical="center" wrapText="1"/>
    </xf>
    <xf numFmtId="49" fontId="0" fillId="0" borderId="1" xfId="0" applyNumberFormat="1" applyFill="1" applyBorder="1" applyAlignment="1" applyProtection="1">
      <alignment horizontal="center" vertical="center" wrapText="1"/>
    </xf>
    <xf numFmtId="4" fontId="9" fillId="0" borderId="1" xfId="0" applyNumberFormat="1" applyFont="1" applyFill="1" applyBorder="1" applyAlignment="1" applyProtection="1">
      <alignment horizontal="center" vertical="center" wrapText="1"/>
    </xf>
    <xf numFmtId="4" fontId="9" fillId="0" borderId="1" xfId="0" applyNumberFormat="1" applyFont="1" applyFill="1" applyBorder="1" applyAlignment="1" applyProtection="1">
      <alignment horizontal="right" vertical="center" wrapText="1"/>
    </xf>
    <xf numFmtId="49" fontId="9" fillId="0" borderId="1" xfId="0" applyNumberFormat="1" applyFont="1" applyFill="1" applyBorder="1" applyAlignment="1" applyProtection="1">
      <alignment horizontal="left" vertical="center" wrapText="1"/>
    </xf>
    <xf numFmtId="49" fontId="0" fillId="0" borderId="1" xfId="0" applyNumberFormat="1" applyFont="1" applyFill="1" applyBorder="1" applyAlignment="1" applyProtection="1">
      <alignment horizontal="left" vertical="center" wrapText="1" indent="2"/>
    </xf>
    <xf numFmtId="0" fontId="0" fillId="0" borderId="1" xfId="0" applyNumberFormat="1" applyFont="1" applyFill="1" applyBorder="1" applyAlignment="1" applyProtection="1">
      <alignment horizontal="left" vertical="center" wrapText="1" indent="2"/>
    </xf>
    <xf numFmtId="4" fontId="7" fillId="0" borderId="16" xfId="0" applyNumberFormat="1" applyFont="1" applyFill="1" applyBorder="1" applyAlignment="1"/>
    <xf numFmtId="0" fontId="7" fillId="0" borderId="16" xfId="0" applyNumberFormat="1" applyFont="1" applyFill="1" applyBorder="1" applyAlignment="1">
      <alignment horizontal="left" vertical="center" wrapText="1" indent="2" shrinkToFit="1"/>
    </xf>
    <xf numFmtId="0" fontId="0" fillId="0" borderId="1" xfId="0" applyNumberFormat="1" applyFont="1" applyFill="1" applyBorder="1" applyAlignment="1" applyProtection="1">
      <alignment horizontal="center"/>
    </xf>
    <xf numFmtId="49" fontId="0"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left" vertical="center" wrapText="1" indent="3"/>
    </xf>
    <xf numFmtId="49" fontId="0" fillId="0" borderId="13" xfId="0" applyNumberFormat="1" applyFont="1" applyFill="1" applyBorder="1" applyAlignment="1" applyProtection="1">
      <alignment horizontal="left" vertical="center" wrapText="1" indent="2"/>
    </xf>
    <xf numFmtId="0" fontId="0" fillId="0" borderId="13" xfId="0" applyNumberFormat="1" applyFont="1" applyFill="1" applyBorder="1" applyAlignment="1" applyProtection="1">
      <alignment horizontal="left" vertical="center" wrapText="1" indent="2"/>
    </xf>
    <xf numFmtId="4" fontId="0" fillId="0" borderId="13" xfId="0" applyNumberFormat="1" applyFont="1" applyFill="1" applyBorder="1" applyAlignment="1" applyProtection="1">
      <alignment horizontal="center" vertical="center" wrapText="1"/>
    </xf>
    <xf numFmtId="4" fontId="7" fillId="0" borderId="17" xfId="0" applyNumberFormat="1" applyFont="1" applyFill="1" applyBorder="1" applyAlignment="1"/>
    <xf numFmtId="4" fontId="7" fillId="0" borderId="1" xfId="0" applyNumberFormat="1" applyFont="1" applyFill="1" applyBorder="1" applyAlignment="1"/>
    <xf numFmtId="0" fontId="0" fillId="0" borderId="1" xfId="0" applyFill="1" applyBorder="1"/>
    <xf numFmtId="0" fontId="1" fillId="0" borderId="1" xfId="0" applyNumberFormat="1" applyFont="1" applyFill="1" applyBorder="1" applyAlignment="1">
      <alignment horizontal="left" vertical="center" indent="1" shrinkToFit="1"/>
    </xf>
    <xf numFmtId="182" fontId="1" fillId="0" borderId="1" xfId="0" applyNumberFormat="1" applyFont="1" applyFill="1" applyBorder="1" applyAlignment="1" applyProtection="1">
      <alignment horizontal="left" vertical="center" indent="1"/>
    </xf>
    <xf numFmtId="179" fontId="7" fillId="0" borderId="1" xfId="0" applyNumberFormat="1" applyFont="1" applyFill="1" applyBorder="1" applyAlignment="1" applyProtection="1">
      <alignment horizontal="right" vertical="center" wrapText="1"/>
    </xf>
    <xf numFmtId="0" fontId="1" fillId="0" borderId="1" xfId="0" applyNumberFormat="1" applyFont="1" applyFill="1" applyBorder="1" applyAlignment="1">
      <alignment horizontal="left" vertical="center" indent="2" shrinkToFit="1"/>
    </xf>
    <xf numFmtId="182" fontId="1" fillId="0" borderId="1" xfId="0" applyNumberFormat="1" applyFont="1" applyFill="1" applyBorder="1" applyAlignment="1" applyProtection="1">
      <alignment horizontal="left" vertical="center" indent="2"/>
    </xf>
    <xf numFmtId="179" fontId="7" fillId="0" borderId="16" xfId="0" applyNumberFormat="1" applyFont="1" applyFill="1" applyBorder="1" applyAlignment="1" applyProtection="1">
      <alignment horizontal="right" vertical="center"/>
    </xf>
    <xf numFmtId="179" fontId="7" fillId="0" borderId="1" xfId="0" applyNumberFormat="1" applyFont="1" applyFill="1" applyBorder="1" applyAlignment="1" applyProtection="1">
      <alignment horizontal="right" vertical="center"/>
    </xf>
    <xf numFmtId="0" fontId="6"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xf>
    <xf numFmtId="179" fontId="0" fillId="0" borderId="1" xfId="0" applyNumberFormat="1" applyFont="1" applyFill="1" applyBorder="1" applyAlignment="1" applyProtection="1">
      <alignment horizontal="right" vertical="center"/>
    </xf>
    <xf numFmtId="0" fontId="1" fillId="0" borderId="1" xfId="0" applyNumberFormat="1" applyFont="1" applyFill="1" applyBorder="1" applyAlignment="1" applyProtection="1">
      <alignment horizontal="left" vertical="center"/>
    </xf>
    <xf numFmtId="0" fontId="6" fillId="0" borderId="13" xfId="0" applyNumberFormat="1" applyFont="1" applyFill="1" applyBorder="1" applyAlignment="1" applyProtection="1">
      <alignment horizontal="center" vertical="center"/>
    </xf>
    <xf numFmtId="0" fontId="6" fillId="0" borderId="13" xfId="0" applyNumberFormat="1" applyFont="1" applyFill="1" applyBorder="1" applyAlignment="1" applyProtection="1">
      <alignment horizontal="left" vertical="center"/>
    </xf>
    <xf numFmtId="179" fontId="7" fillId="0" borderId="13" xfId="0" applyNumberFormat="1" applyFont="1" applyFill="1" applyBorder="1" applyAlignment="1" applyProtection="1">
      <alignment horizontal="right" vertical="center" wrapText="1"/>
    </xf>
    <xf numFmtId="179" fontId="7" fillId="0" borderId="17" xfId="0" applyNumberFormat="1" applyFont="1" applyFill="1" applyBorder="1" applyAlignment="1" applyProtection="1">
      <alignment horizontal="right" vertical="center"/>
    </xf>
    <xf numFmtId="0" fontId="10" fillId="0" borderId="0" xfId="0" applyFont="1" applyFill="1"/>
    <xf numFmtId="0" fontId="0" fillId="0" borderId="13" xfId="0" applyNumberFormat="1" applyFont="1" applyFill="1" applyBorder="1" applyAlignment="1" applyProtection="1">
      <alignment horizontal="left" vertical="center" wrapText="1" indent="2"/>
    </xf>
    <xf numFmtId="4" fontId="0" fillId="0" borderId="13" xfId="0" applyNumberFormat="1" applyFont="1" applyFill="1" applyBorder="1" applyAlignment="1" applyProtection="1">
      <alignment horizontal="center" vertical="center" wrapText="1"/>
    </xf>
    <xf numFmtId="4" fontId="7" fillId="0" borderId="17" xfId="0" applyNumberFormat="1" applyFont="1" applyFill="1" applyBorder="1" applyAlignment="1"/>
    <xf numFmtId="4" fontId="7" fillId="0" borderId="17" xfId="0" applyNumberFormat="1" applyFont="1" applyFill="1" applyBorder="1" applyAlignment="1">
      <alignment vertical="center"/>
    </xf>
    <xf numFmtId="0" fontId="9" fillId="0" borderId="1" xfId="0" applyNumberFormat="1" applyFont="1" applyFill="1" applyBorder="1" applyAlignment="1" applyProtection="1">
      <alignment horizontal="left"/>
    </xf>
    <xf numFmtId="0" fontId="9" fillId="0" borderId="1" xfId="0" applyNumberFormat="1" applyFont="1" applyFill="1" applyBorder="1" applyAlignment="1" applyProtection="1">
      <alignment horizontal="left" vertical="center"/>
    </xf>
    <xf numFmtId="4" fontId="11" fillId="0" borderId="17" xfId="0" applyNumberFormat="1" applyFont="1" applyFill="1" applyBorder="1" applyAlignment="1">
      <alignment vertical="center"/>
    </xf>
    <xf numFmtId="4" fontId="9" fillId="0" borderId="13" xfId="0" applyNumberFormat="1" applyFont="1" applyFill="1" applyBorder="1" applyAlignment="1" applyProtection="1">
      <alignment horizontal="center" vertical="center" wrapText="1"/>
    </xf>
    <xf numFmtId="4" fontId="7" fillId="0" borderId="1" xfId="0" applyNumberFormat="1" applyFont="1" applyFill="1" applyBorder="1" applyAlignment="1">
      <alignment vertical="center"/>
    </xf>
    <xf numFmtId="49" fontId="0" fillId="0" borderId="1" xfId="0" applyNumberFormat="1" applyFont="1" applyFill="1" applyBorder="1" applyAlignment="1" applyProtection="1">
      <alignment horizontal="left" vertical="center" wrapText="1"/>
    </xf>
    <xf numFmtId="179" fontId="0" fillId="0" borderId="1" xfId="0" applyNumberFormat="1" applyBorder="1" applyAlignment="1">
      <alignment horizontal="center" vertical="center" wrapText="1"/>
    </xf>
    <xf numFmtId="179" fontId="7" fillId="0" borderId="13" xfId="0" applyNumberFormat="1" applyFont="1" applyFill="1" applyBorder="1" applyAlignment="1" applyProtection="1">
      <alignment horizontal="right" vertical="center"/>
    </xf>
    <xf numFmtId="0" fontId="0" fillId="0" borderId="0" xfId="0" applyFont="1" applyFill="1" applyAlignment="1">
      <alignment horizontal="right"/>
    </xf>
    <xf numFmtId="0" fontId="0" fillId="0" borderId="1" xfId="0" applyFont="1" applyFill="1" applyBorder="1" applyAlignment="1">
      <alignment horizontal="left" vertical="center"/>
    </xf>
    <xf numFmtId="4" fontId="0" fillId="0" borderId="1" xfId="0" applyNumberFormat="1" applyFont="1" applyFill="1" applyBorder="1" applyAlignment="1" applyProtection="1">
      <alignment vertical="center" wrapText="1"/>
    </xf>
    <xf numFmtId="0" fontId="0" fillId="0" borderId="1" xfId="0" applyFill="1" applyBorder="1" applyAlignment="1">
      <alignment vertical="center"/>
    </xf>
    <xf numFmtId="0" fontId="7" fillId="0" borderId="1" xfId="0" applyFont="1" applyFill="1" applyBorder="1"/>
    <xf numFmtId="4" fontId="0" fillId="0" borderId="1" xfId="0" applyNumberFormat="1" applyFont="1" applyFill="1" applyBorder="1" applyAlignment="1">
      <alignment horizontal="right" vertical="center" wrapText="1"/>
    </xf>
    <xf numFmtId="4" fontId="0" fillId="0" borderId="1" xfId="0" applyNumberFormat="1" applyFont="1" applyFill="1" applyBorder="1" applyAlignment="1" applyProtection="1">
      <alignment horizontal="center" vertical="center"/>
    </xf>
    <xf numFmtId="2" fontId="0" fillId="0" borderId="1" xfId="0" applyNumberFormat="1" applyFill="1" applyBorder="1" applyAlignment="1" applyProtection="1">
      <alignment horizontal="center" vertical="center"/>
    </xf>
    <xf numFmtId="2" fontId="9" fillId="0" borderId="1" xfId="0" applyNumberFormat="1" applyFont="1" applyFill="1" applyBorder="1" applyAlignment="1" applyProtection="1">
      <alignment horizontal="center" vertical="center"/>
    </xf>
    <xf numFmtId="0" fontId="0" fillId="0" borderId="1" xfId="0" applyFill="1" applyBorder="1" applyAlignment="1">
      <alignment horizontal="center" vertical="center"/>
    </xf>
    <xf numFmtId="0" fontId="1" fillId="0" borderId="1" xfId="0" applyFont="1" applyFill="1" applyBorder="1" applyAlignment="1">
      <alignment horizontal="center" vertical="center"/>
    </xf>
    <xf numFmtId="179" fontId="1" fillId="0" borderId="16" xfId="0" applyNumberFormat="1" applyFont="1" applyFill="1" applyBorder="1" applyAlignment="1" applyProtection="1">
      <alignment horizontal="center" vertical="center" wrapText="1"/>
    </xf>
    <xf numFmtId="0" fontId="6" fillId="0" borderId="16" xfId="0" applyNumberFormat="1" applyFont="1" applyFill="1" applyBorder="1" applyAlignment="1" applyProtection="1">
      <alignment horizontal="center" vertical="center" wrapText="1"/>
    </xf>
    <xf numFmtId="0" fontId="6" fillId="0" borderId="16" xfId="0" applyNumberFormat="1" applyFont="1" applyFill="1" applyBorder="1" applyAlignment="1" applyProtection="1">
      <alignment horizontal="left" vertical="center" wrapText="1"/>
    </xf>
    <xf numFmtId="0" fontId="7" fillId="0" borderId="1" xfId="0" applyFont="1" applyFill="1" applyBorder="1" applyAlignment="1">
      <alignment horizontal="center" vertical="center"/>
    </xf>
    <xf numFmtId="0" fontId="0" fillId="0" borderId="0" xfId="0" applyAlignment="1">
      <alignment horizontal="right"/>
    </xf>
    <xf numFmtId="0" fontId="0" fillId="0" borderId="17" xfId="0" applyFill="1" applyBorder="1" applyAlignment="1">
      <alignment horizontal="center" vertical="center"/>
    </xf>
    <xf numFmtId="0" fontId="7" fillId="0" borderId="17" xfId="0" applyFont="1" applyFill="1" applyBorder="1" applyAlignment="1">
      <alignment horizontal="center" vertical="center"/>
    </xf>
    <xf numFmtId="0" fontId="1" fillId="0" borderId="17" xfId="0" applyFont="1" applyFill="1" applyBorder="1" applyAlignment="1">
      <alignment horizontal="right" vertical="center"/>
    </xf>
    <xf numFmtId="179" fontId="1" fillId="0" borderId="16" xfId="0" applyNumberFormat="1" applyFont="1" applyFill="1" applyBorder="1" applyAlignment="1" applyProtection="1">
      <alignment horizontal="right" vertical="center" wrapText="1"/>
    </xf>
    <xf numFmtId="0" fontId="0" fillId="0" borderId="0" xfId="0" applyFill="1" applyAlignment="1">
      <alignment horizontal="centerContinuous" vertical="center"/>
    </xf>
    <xf numFmtId="0" fontId="0" fillId="0" borderId="0" xfId="0" applyFill="1" applyAlignment="1">
      <alignment horizontal="center"/>
    </xf>
    <xf numFmtId="0" fontId="0" fillId="0" borderId="0" xfId="0" applyFont="1" applyFill="1" applyAlignment="1">
      <alignment horizontal="center" vertical="top"/>
    </xf>
    <xf numFmtId="0" fontId="8" fillId="0" borderId="0" xfId="0" applyFont="1" applyFill="1" applyAlignment="1">
      <alignment horizontal="center" vertical="center"/>
    </xf>
    <xf numFmtId="0" fontId="0" fillId="0" borderId="0" xfId="0" applyNumberFormat="1" applyFont="1" applyFill="1" applyBorder="1" applyAlignment="1" applyProtection="1">
      <alignment horizontal="center" vertical="center"/>
    </xf>
    <xf numFmtId="183" fontId="0" fillId="0" borderId="1" xfId="0" applyNumberFormat="1" applyFont="1" applyFill="1" applyBorder="1" applyAlignment="1" applyProtection="1">
      <alignment horizontal="center" vertical="center"/>
    </xf>
    <xf numFmtId="0" fontId="3" fillId="0" borderId="0" xfId="0" applyNumberFormat="1" applyFont="1" applyAlignment="1">
      <alignment horizontal="center" vertical="center"/>
    </xf>
    <xf numFmtId="0" fontId="2" fillId="0" borderId="0" xfId="0" applyNumberFormat="1" applyFont="1" applyAlignment="1">
      <alignment horizontal="center" vertical="center"/>
    </xf>
    <xf numFmtId="0" fontId="12" fillId="0" borderId="0" xfId="0" applyFont="1" applyAlignment="1">
      <alignment horizontal="center"/>
    </xf>
    <xf numFmtId="0" fontId="3" fillId="0" borderId="1"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left" vertical="center"/>
    </xf>
    <xf numFmtId="0" fontId="2" fillId="0" borderId="13" xfId="0" applyNumberFormat="1" applyFont="1" applyBorder="1" applyAlignment="1">
      <alignment horizontal="left" vertical="center"/>
    </xf>
    <xf numFmtId="0" fontId="3" fillId="0" borderId="5" xfId="0" applyNumberFormat="1" applyFont="1" applyBorder="1" applyAlignment="1">
      <alignment horizontal="center" vertical="center"/>
    </xf>
    <xf numFmtId="0" fontId="7" fillId="0" borderId="1" xfId="0" applyNumberFormat="1" applyFont="1" applyBorder="1" applyAlignment="1">
      <alignment horizontal="left" vertical="center"/>
    </xf>
    <xf numFmtId="0" fontId="0" fillId="0" borderId="1" xfId="0" applyNumberFormat="1" applyFont="1" applyBorder="1" applyAlignment="1">
      <alignment horizontal="left" vertical="center"/>
    </xf>
    <xf numFmtId="0" fontId="2" fillId="0" borderId="13" xfId="0" applyNumberFormat="1" applyFont="1" applyBorder="1" applyAlignment="1">
      <alignment horizontal="center" vertical="center"/>
    </xf>
    <xf numFmtId="0" fontId="0" fillId="0" borderId="1" xfId="50" applyNumberFormat="1" applyBorder="1" applyAlignment="1">
      <alignment vertical="center"/>
    </xf>
    <xf numFmtId="0" fontId="0" fillId="0" borderId="1" xfId="0" applyNumberFormat="1" applyBorder="1" applyAlignment="1">
      <alignment vertical="center"/>
    </xf>
    <xf numFmtId="0" fontId="13" fillId="0" borderId="0" xfId="0" applyFont="1" applyFill="1" applyAlignment="1">
      <alignment horizontal="center" vertical="center"/>
    </xf>
    <xf numFmtId="49" fontId="14" fillId="0" borderId="0" xfId="0" applyNumberFormat="1" applyFont="1" applyFill="1" applyAlignment="1" applyProtection="1">
      <alignment horizontal="center" vertical="center"/>
    </xf>
    <xf numFmtId="0" fontId="14" fillId="0" borderId="0" xfId="0" applyFont="1" applyBorder="1" applyAlignme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19" xfId="50"/>
  </cellStyles>
  <tableStyles count="0" defaultTableStyle="TableStyleMedium2" defaultPivotStyle="PivotStyleLight16"/>
  <colors>
    <mruColors>
      <color rgb="00FFFFFF"/>
      <color rgb="0000B05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showGridLines="0" showZeros="0" workbookViewId="0">
      <selection activeCell="A3" sqref="A3"/>
    </sheetView>
  </sheetViews>
  <sheetFormatPr defaultColWidth="9.16666666666667" defaultRowHeight="11.25"/>
  <cols>
    <col min="1" max="1" width="163" customWidth="1"/>
    <col min="2" max="2" width="62.8333333333333" customWidth="1"/>
  </cols>
  <sheetData>
    <row r="1" spans="1:1">
      <c r="A1" t="s">
        <v>0</v>
      </c>
    </row>
    <row r="2" ht="93" customHeight="1" spans="1:1">
      <c r="A2" s="217" t="s">
        <v>1</v>
      </c>
    </row>
    <row r="3" ht="93.75" customHeight="1" spans="1:14">
      <c r="A3" s="218"/>
      <c r="N3" s="60"/>
    </row>
    <row r="4" ht="81.75" customHeight="1" spans="1:1">
      <c r="A4" s="219" t="s">
        <v>2</v>
      </c>
    </row>
    <row r="5" ht="41.1" customHeight="1" spans="1:1">
      <c r="A5" s="219" t="s">
        <v>3</v>
      </c>
    </row>
    <row r="6" ht="36.95" customHeight="1" spans="1:1">
      <c r="A6" s="219" t="s">
        <v>4</v>
      </c>
    </row>
    <row r="7" ht="12.75" customHeight="1" spans="1:1">
      <c r="A7" s="9"/>
    </row>
    <row r="8" ht="12.75" customHeight="1" spans="1:1">
      <c r="A8" s="9"/>
    </row>
    <row r="9" ht="12.75" customHeight="1" spans="1:1">
      <c r="A9" s="9"/>
    </row>
    <row r="10" ht="12.75" customHeight="1" spans="1:1">
      <c r="A10" s="9"/>
    </row>
    <row r="11" ht="12.75" customHeight="1" spans="1:1">
      <c r="A11" s="9"/>
    </row>
    <row r="12" ht="12.75" customHeight="1" spans="1:1">
      <c r="A12" s="9"/>
    </row>
    <row r="13" ht="12.75" customHeight="1" spans="1:1">
      <c r="A13" s="9"/>
    </row>
  </sheetData>
  <printOptions horizontalCentered="1" verticalCentered="1"/>
  <pageMargins left="0.75" right="0.75" top="0.79" bottom="1" header="0" footer="0"/>
  <pageSetup paperSize="9" scale="95" orientation="landscape"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5"/>
  <sheetViews>
    <sheetView showGridLines="0" showZeros="0" workbookViewId="0">
      <selection activeCell="E42" sqref="E42"/>
    </sheetView>
  </sheetViews>
  <sheetFormatPr defaultColWidth="9.16666666666667" defaultRowHeight="12.75" customHeight="1" outlineLevelCol="5"/>
  <cols>
    <col min="1" max="1" width="19" style="60" customWidth="1"/>
    <col min="2" max="2" width="31.6666666666667" style="60" customWidth="1"/>
    <col min="3" max="6" width="21.3333333333333" style="60" customWidth="1"/>
    <col min="7" max="16384" width="9.16666666666667" style="60"/>
  </cols>
  <sheetData>
    <row r="1" ht="30" customHeight="1" spans="1:1">
      <c r="A1" s="60" t="s">
        <v>25</v>
      </c>
    </row>
    <row r="2" ht="28.5" customHeight="1" spans="1:6">
      <c r="A2" s="129" t="s">
        <v>26</v>
      </c>
      <c r="B2" s="129"/>
      <c r="C2" s="129"/>
      <c r="D2" s="129"/>
      <c r="E2" s="129"/>
      <c r="F2" s="129"/>
    </row>
    <row r="3" ht="22.5" customHeight="1" spans="6:6">
      <c r="F3" s="59" t="s">
        <v>46</v>
      </c>
    </row>
    <row r="4" ht="22.5" customHeight="1" spans="1:6">
      <c r="A4" s="71" t="s">
        <v>197</v>
      </c>
      <c r="B4" s="71" t="s">
        <v>198</v>
      </c>
      <c r="C4" s="71" t="s">
        <v>126</v>
      </c>
      <c r="D4" s="71" t="s">
        <v>178</v>
      </c>
      <c r="E4" s="71" t="s">
        <v>179</v>
      </c>
      <c r="F4" s="71" t="s">
        <v>181</v>
      </c>
    </row>
    <row r="5" ht="21.75" customHeight="1" spans="1:6">
      <c r="A5" s="130" t="s">
        <v>136</v>
      </c>
      <c r="B5" s="131" t="s">
        <v>136</v>
      </c>
      <c r="C5" s="72">
        <v>1</v>
      </c>
      <c r="D5" s="72">
        <v>2</v>
      </c>
      <c r="E5" s="72">
        <v>3</v>
      </c>
      <c r="F5" s="72" t="s">
        <v>136</v>
      </c>
    </row>
    <row r="6" ht="17.25" customHeight="1" spans="1:6">
      <c r="A6" s="130"/>
      <c r="B6" s="131" t="s">
        <v>126</v>
      </c>
      <c r="C6" s="132">
        <f>D6+E6</f>
        <v>4736.89</v>
      </c>
      <c r="D6" s="133">
        <f>D7+D14+D40</f>
        <v>4314.78</v>
      </c>
      <c r="E6" s="133">
        <f>E7+E14+E40</f>
        <v>422.11</v>
      </c>
      <c r="F6" s="73"/>
    </row>
    <row r="7" ht="17.25" customHeight="1" spans="1:6">
      <c r="A7" s="134" t="s">
        <v>199</v>
      </c>
      <c r="B7" s="134" t="s">
        <v>200</v>
      </c>
      <c r="C7" s="132">
        <f>D7+E7+F7</f>
        <v>3949</v>
      </c>
      <c r="D7" s="132">
        <f>SUM(D8:D13)</f>
        <v>3949</v>
      </c>
      <c r="E7" s="132"/>
      <c r="F7" s="73"/>
    </row>
    <row r="8" ht="17.25" customHeight="1" spans="1:6">
      <c r="A8" s="135" t="s">
        <v>201</v>
      </c>
      <c r="B8" s="136" t="s">
        <v>202</v>
      </c>
      <c r="C8" s="120">
        <f t="shared" ref="C8:C13" si="0">SUM(D8:F8)</f>
        <v>1412.05</v>
      </c>
      <c r="D8" s="137">
        <v>1412.05</v>
      </c>
      <c r="E8" s="120"/>
      <c r="F8" s="73"/>
    </row>
    <row r="9" ht="17.25" customHeight="1" spans="1:6">
      <c r="A9" s="135" t="s">
        <v>203</v>
      </c>
      <c r="B9" s="136" t="s">
        <v>204</v>
      </c>
      <c r="C9" s="120">
        <f t="shared" si="0"/>
        <v>1363.81</v>
      </c>
      <c r="D9" s="137">
        <v>1363.81</v>
      </c>
      <c r="E9" s="120"/>
      <c r="F9" s="73"/>
    </row>
    <row r="10" ht="17.25" customHeight="1" spans="1:6">
      <c r="A10" s="135" t="s">
        <v>205</v>
      </c>
      <c r="B10" s="138" t="s">
        <v>206</v>
      </c>
      <c r="C10" s="120">
        <f t="shared" si="0"/>
        <v>104.39</v>
      </c>
      <c r="D10" s="137">
        <v>104.39</v>
      </c>
      <c r="E10" s="120"/>
      <c r="F10" s="73"/>
    </row>
    <row r="11" ht="17.25" customHeight="1" spans="1:6">
      <c r="A11" s="135" t="s">
        <v>207</v>
      </c>
      <c r="B11" s="138" t="s">
        <v>208</v>
      </c>
      <c r="C11" s="120">
        <f t="shared" si="0"/>
        <v>708.09</v>
      </c>
      <c r="D11" s="137">
        <v>708.09</v>
      </c>
      <c r="E11" s="120"/>
      <c r="F11" s="73"/>
    </row>
    <row r="12" ht="17.25" customHeight="1" spans="1:6">
      <c r="A12" s="135" t="s">
        <v>209</v>
      </c>
      <c r="B12" s="138" t="s">
        <v>210</v>
      </c>
      <c r="C12" s="120">
        <f t="shared" si="0"/>
        <v>318.76</v>
      </c>
      <c r="D12" s="137">
        <v>318.76</v>
      </c>
      <c r="E12" s="120"/>
      <c r="F12" s="73"/>
    </row>
    <row r="13" ht="17.25" customHeight="1" spans="1:6">
      <c r="A13" s="135" t="s">
        <v>211</v>
      </c>
      <c r="B13" s="138" t="s">
        <v>212</v>
      </c>
      <c r="C13" s="120">
        <f t="shared" si="0"/>
        <v>41.9</v>
      </c>
      <c r="D13" s="137">
        <v>41.9</v>
      </c>
      <c r="E13" s="120"/>
      <c r="F13" s="73"/>
    </row>
    <row r="14" ht="17.25" customHeight="1" spans="1:6">
      <c r="A14" s="134" t="s">
        <v>213</v>
      </c>
      <c r="B14" s="134" t="s">
        <v>214</v>
      </c>
      <c r="C14" s="132">
        <f>D14+E14+F14</f>
        <v>422.11</v>
      </c>
      <c r="D14" s="132">
        <v>0</v>
      </c>
      <c r="E14" s="132">
        <f>SUM(E15:E39)</f>
        <v>422.11</v>
      </c>
      <c r="F14" s="73"/>
    </row>
    <row r="15" ht="17.25" customHeight="1" spans="1:6">
      <c r="A15" s="135" t="s">
        <v>215</v>
      </c>
      <c r="B15" s="136" t="s">
        <v>216</v>
      </c>
      <c r="C15" s="120">
        <f t="shared" ref="C15:C39" si="1">SUM(D15:F15)</f>
        <v>86.63</v>
      </c>
      <c r="D15" s="139">
        <v>0</v>
      </c>
      <c r="E15" s="120">
        <v>86.63</v>
      </c>
      <c r="F15" s="73"/>
    </row>
    <row r="16" ht="17.25" customHeight="1" spans="1:6">
      <c r="A16" s="135" t="s">
        <v>217</v>
      </c>
      <c r="B16" s="136" t="s">
        <v>218</v>
      </c>
      <c r="C16" s="120">
        <f t="shared" si="1"/>
        <v>2.59</v>
      </c>
      <c r="D16" s="139">
        <v>0</v>
      </c>
      <c r="E16" s="120">
        <v>2.59</v>
      </c>
      <c r="F16" s="73"/>
    </row>
    <row r="17" ht="17.25" customHeight="1" spans="1:6">
      <c r="A17" s="135" t="s">
        <v>219</v>
      </c>
      <c r="B17" s="136" t="s">
        <v>220</v>
      </c>
      <c r="C17" s="120">
        <f t="shared" si="1"/>
        <v>5</v>
      </c>
      <c r="D17" s="139"/>
      <c r="E17" s="120">
        <v>5</v>
      </c>
      <c r="F17" s="73"/>
    </row>
    <row r="18" ht="17.25" customHeight="1" spans="1:6">
      <c r="A18" s="135" t="s">
        <v>221</v>
      </c>
      <c r="B18" s="136" t="s">
        <v>222</v>
      </c>
      <c r="C18" s="120">
        <f t="shared" si="1"/>
        <v>0.4</v>
      </c>
      <c r="D18" s="139">
        <v>0</v>
      </c>
      <c r="E18" s="120">
        <v>0.4</v>
      </c>
      <c r="F18" s="73"/>
    </row>
    <row r="19" ht="17.25" customHeight="1" spans="1:6">
      <c r="A19" s="135" t="s">
        <v>223</v>
      </c>
      <c r="B19" s="136" t="s">
        <v>224</v>
      </c>
      <c r="C19" s="120">
        <f t="shared" si="1"/>
        <v>7.62</v>
      </c>
      <c r="D19" s="139">
        <v>0</v>
      </c>
      <c r="E19" s="120">
        <v>7.62</v>
      </c>
      <c r="F19" s="73"/>
    </row>
    <row r="20" ht="17.25" customHeight="1" spans="1:6">
      <c r="A20" s="135" t="s">
        <v>225</v>
      </c>
      <c r="B20" s="136" t="s">
        <v>226</v>
      </c>
      <c r="C20" s="120">
        <f t="shared" si="1"/>
        <v>34.42</v>
      </c>
      <c r="D20" s="139">
        <v>0</v>
      </c>
      <c r="E20" s="120">
        <v>34.42</v>
      </c>
      <c r="F20" s="73"/>
    </row>
    <row r="21" ht="17.25" customHeight="1" spans="1:6">
      <c r="A21" s="135" t="s">
        <v>227</v>
      </c>
      <c r="B21" s="136" t="s">
        <v>228</v>
      </c>
      <c r="C21" s="120">
        <f t="shared" si="1"/>
        <v>16.69</v>
      </c>
      <c r="D21" s="139">
        <v>0</v>
      </c>
      <c r="E21" s="120">
        <v>16.69</v>
      </c>
      <c r="F21" s="73"/>
    </row>
    <row r="22" ht="17.25" customHeight="1" spans="1:6">
      <c r="A22" s="135" t="s">
        <v>229</v>
      </c>
      <c r="B22" s="136" t="s">
        <v>230</v>
      </c>
      <c r="C22" s="120">
        <f t="shared" si="1"/>
        <v>39.9</v>
      </c>
      <c r="D22" s="139">
        <v>0</v>
      </c>
      <c r="E22" s="120">
        <v>39.9</v>
      </c>
      <c r="F22" s="73"/>
    </row>
    <row r="23" ht="17.25" customHeight="1" spans="1:6">
      <c r="A23" s="135" t="s">
        <v>231</v>
      </c>
      <c r="B23" s="136" t="s">
        <v>232</v>
      </c>
      <c r="C23" s="120">
        <f t="shared" si="1"/>
        <v>35.47</v>
      </c>
      <c r="D23" s="139">
        <v>0</v>
      </c>
      <c r="E23" s="120">
        <v>35.47</v>
      </c>
      <c r="F23" s="73"/>
    </row>
    <row r="24" ht="17.25" customHeight="1" spans="1:6">
      <c r="A24" s="135" t="s">
        <v>233</v>
      </c>
      <c r="B24" s="136" t="s">
        <v>234</v>
      </c>
      <c r="C24" s="120">
        <f t="shared" si="1"/>
        <v>35.66</v>
      </c>
      <c r="D24" s="139">
        <v>0</v>
      </c>
      <c r="E24" s="120">
        <v>35.66</v>
      </c>
      <c r="F24" s="73"/>
    </row>
    <row r="25" ht="17.25" customHeight="1" spans="1:6">
      <c r="A25" s="135" t="s">
        <v>235</v>
      </c>
      <c r="B25" s="136" t="s">
        <v>236</v>
      </c>
      <c r="C25" s="120">
        <f t="shared" si="1"/>
        <v>7.2</v>
      </c>
      <c r="D25" s="139">
        <v>0</v>
      </c>
      <c r="E25" s="120">
        <v>7.2</v>
      </c>
      <c r="F25" s="73"/>
    </row>
    <row r="26" ht="17.25" customHeight="1" spans="1:6">
      <c r="A26" s="135" t="s">
        <v>237</v>
      </c>
      <c r="B26" s="136" t="s">
        <v>238</v>
      </c>
      <c r="C26" s="120">
        <f t="shared" si="1"/>
        <v>0</v>
      </c>
      <c r="D26" s="139"/>
      <c r="E26" s="120"/>
      <c r="F26" s="73"/>
    </row>
    <row r="27" ht="17.25" customHeight="1" spans="1:6">
      <c r="A27" s="135" t="s">
        <v>239</v>
      </c>
      <c r="B27" s="136" t="s">
        <v>240</v>
      </c>
      <c r="C27" s="120">
        <f t="shared" si="1"/>
        <v>0</v>
      </c>
      <c r="D27" s="139">
        <v>0</v>
      </c>
      <c r="E27" s="120"/>
      <c r="F27" s="73"/>
    </row>
    <row r="28" ht="17.25" customHeight="1" spans="1:6">
      <c r="A28" s="135" t="s">
        <v>241</v>
      </c>
      <c r="B28" s="136" t="s">
        <v>242</v>
      </c>
      <c r="C28" s="120">
        <f t="shared" si="1"/>
        <v>4.49</v>
      </c>
      <c r="D28" s="139">
        <v>0</v>
      </c>
      <c r="E28" s="120">
        <v>4.49</v>
      </c>
      <c r="F28" s="73"/>
    </row>
    <row r="29" ht="17.25" customHeight="1" spans="1:6">
      <c r="A29" s="135" t="s">
        <v>243</v>
      </c>
      <c r="B29" s="136" t="s">
        <v>244</v>
      </c>
      <c r="C29" s="120">
        <f t="shared" si="1"/>
        <v>0</v>
      </c>
      <c r="D29" s="139">
        <v>0</v>
      </c>
      <c r="E29" s="120">
        <v>0</v>
      </c>
      <c r="F29" s="73"/>
    </row>
    <row r="30" ht="17.25" customHeight="1" spans="1:6">
      <c r="A30" s="135" t="s">
        <v>245</v>
      </c>
      <c r="B30" s="136" t="s">
        <v>246</v>
      </c>
      <c r="C30" s="120">
        <f t="shared" si="1"/>
        <v>5.28</v>
      </c>
      <c r="D30" s="139">
        <v>0</v>
      </c>
      <c r="E30" s="120">
        <v>5.28</v>
      </c>
      <c r="F30" s="73"/>
    </row>
    <row r="31" ht="17.25" customHeight="1" spans="1:6">
      <c r="A31" s="135" t="s">
        <v>247</v>
      </c>
      <c r="B31" s="136" t="s">
        <v>248</v>
      </c>
      <c r="C31" s="120">
        <f t="shared" si="1"/>
        <v>0</v>
      </c>
      <c r="D31" s="139"/>
      <c r="E31" s="120"/>
      <c r="F31" s="73"/>
    </row>
    <row r="32" ht="17.25" customHeight="1" spans="1:6">
      <c r="A32" s="135" t="s">
        <v>249</v>
      </c>
      <c r="B32" s="136" t="s">
        <v>250</v>
      </c>
      <c r="C32" s="120">
        <f t="shared" si="1"/>
        <v>1.1</v>
      </c>
      <c r="D32" s="139">
        <v>0</v>
      </c>
      <c r="E32" s="120">
        <v>1.1</v>
      </c>
      <c r="F32" s="73"/>
    </row>
    <row r="33" ht="17.25" customHeight="1" spans="1:6">
      <c r="A33" s="135" t="s">
        <v>251</v>
      </c>
      <c r="B33" s="136" t="s">
        <v>252</v>
      </c>
      <c r="C33" s="120">
        <f t="shared" si="1"/>
        <v>1.9</v>
      </c>
      <c r="D33" s="139">
        <v>0</v>
      </c>
      <c r="E33" s="120">
        <v>1.9</v>
      </c>
      <c r="F33" s="73"/>
    </row>
    <row r="34" ht="17.25" customHeight="1" spans="1:6">
      <c r="A34" s="135" t="s">
        <v>253</v>
      </c>
      <c r="B34" s="136" t="s">
        <v>254</v>
      </c>
      <c r="C34" s="120">
        <f t="shared" si="1"/>
        <v>49.16</v>
      </c>
      <c r="D34" s="139">
        <v>0</v>
      </c>
      <c r="E34" s="120">
        <v>49.16</v>
      </c>
      <c r="F34" s="73"/>
    </row>
    <row r="35" ht="17.25" customHeight="1" spans="1:6">
      <c r="A35" s="135" t="s">
        <v>255</v>
      </c>
      <c r="B35" s="136" t="s">
        <v>256</v>
      </c>
      <c r="C35" s="120">
        <f t="shared" si="1"/>
        <v>21</v>
      </c>
      <c r="D35" s="139">
        <v>0</v>
      </c>
      <c r="E35" s="120">
        <v>21</v>
      </c>
      <c r="F35" s="73"/>
    </row>
    <row r="36" ht="17.25" customHeight="1" spans="1:6">
      <c r="A36" s="135" t="s">
        <v>257</v>
      </c>
      <c r="B36" s="136" t="s">
        <v>258</v>
      </c>
      <c r="C36" s="120">
        <f t="shared" si="1"/>
        <v>0</v>
      </c>
      <c r="D36" s="139">
        <v>0</v>
      </c>
      <c r="E36" s="140"/>
      <c r="F36" s="73"/>
    </row>
    <row r="37" ht="17.25" customHeight="1" spans="1:6">
      <c r="A37" s="135"/>
      <c r="B37" s="136" t="s">
        <v>259</v>
      </c>
      <c r="C37" s="120">
        <f t="shared" si="1"/>
        <v>0</v>
      </c>
      <c r="D37" s="139">
        <v>0</v>
      </c>
      <c r="E37" s="141">
        <v>0</v>
      </c>
      <c r="F37" s="73"/>
    </row>
    <row r="38" ht="17.25" customHeight="1" spans="1:6">
      <c r="A38" s="135" t="s">
        <v>260</v>
      </c>
      <c r="B38" s="136" t="s">
        <v>261</v>
      </c>
      <c r="C38" s="120">
        <f t="shared" si="1"/>
        <v>10.34</v>
      </c>
      <c r="D38" s="139">
        <v>0</v>
      </c>
      <c r="E38" s="120">
        <v>10.34</v>
      </c>
      <c r="F38" s="73"/>
    </row>
    <row r="39" ht="17.25" customHeight="1" spans="1:6">
      <c r="A39" s="135" t="s">
        <v>262</v>
      </c>
      <c r="B39" s="136" t="s">
        <v>263</v>
      </c>
      <c r="C39" s="120">
        <f t="shared" si="1"/>
        <v>57.26</v>
      </c>
      <c r="D39" s="139">
        <v>0</v>
      </c>
      <c r="E39" s="120">
        <v>57.26</v>
      </c>
      <c r="F39" s="73"/>
    </row>
    <row r="40" ht="17.25" customHeight="1" spans="1:6">
      <c r="A40" s="134" t="s">
        <v>264</v>
      </c>
      <c r="B40" s="134" t="s">
        <v>265</v>
      </c>
      <c r="C40" s="132">
        <f>SUM(C41:C45)</f>
        <v>365.78</v>
      </c>
      <c r="D40" s="132">
        <f>SUM(D41:D45)</f>
        <v>365.78</v>
      </c>
      <c r="E40" s="132">
        <f>SUM(E41:E45)</f>
        <v>0</v>
      </c>
      <c r="F40" s="73"/>
    </row>
    <row r="41" ht="17.25" customHeight="1" spans="1:6">
      <c r="A41" s="135" t="s">
        <v>266</v>
      </c>
      <c r="B41" s="136" t="s">
        <v>267</v>
      </c>
      <c r="C41" s="120">
        <f>SUM(D41:F41)</f>
        <v>33.21</v>
      </c>
      <c r="D41" s="137">
        <v>33.21</v>
      </c>
      <c r="E41" s="120"/>
      <c r="F41" s="120">
        <v>0</v>
      </c>
    </row>
    <row r="42" ht="17.25" customHeight="1" spans="1:6">
      <c r="A42" s="135" t="s">
        <v>268</v>
      </c>
      <c r="B42" s="136" t="s">
        <v>269</v>
      </c>
      <c r="C42" s="120">
        <f>SUM(D42:F42)</f>
        <v>140.28</v>
      </c>
      <c r="D42" s="137">
        <v>140.28</v>
      </c>
      <c r="E42" s="120"/>
      <c r="F42" s="120">
        <v>0</v>
      </c>
    </row>
    <row r="43" ht="17.25" customHeight="1" spans="1:6">
      <c r="A43" s="135" t="s">
        <v>270</v>
      </c>
      <c r="B43" s="136" t="s">
        <v>271</v>
      </c>
      <c r="C43" s="120">
        <f>SUM(D43:F43)</f>
        <v>44.35</v>
      </c>
      <c r="D43" s="137">
        <v>44.35</v>
      </c>
      <c r="E43" s="120"/>
      <c r="F43" s="120">
        <v>0</v>
      </c>
    </row>
    <row r="44" ht="17.25" customHeight="1" spans="1:6">
      <c r="A44" s="142" t="s">
        <v>272</v>
      </c>
      <c r="B44" s="143" t="s">
        <v>273</v>
      </c>
      <c r="C44" s="144">
        <f>SUM(D44:F44)</f>
        <v>40.81</v>
      </c>
      <c r="D44" s="145">
        <v>40.81</v>
      </c>
      <c r="E44" s="144"/>
      <c r="F44" s="144">
        <v>0</v>
      </c>
    </row>
    <row r="45" ht="17.25" customHeight="1" spans="1:6">
      <c r="A45" s="135" t="s">
        <v>274</v>
      </c>
      <c r="B45" s="136" t="s">
        <v>275</v>
      </c>
      <c r="C45" s="120">
        <f>SUM(D45:F45)</f>
        <v>107.13</v>
      </c>
      <c r="D45" s="146">
        <v>107.13</v>
      </c>
      <c r="E45" s="147"/>
      <c r="F45" s="120"/>
    </row>
  </sheetData>
  <printOptions horizontalCentered="1"/>
  <pageMargins left="0.59" right="0.59" top="0.79" bottom="0.79" header="0.5" footer="0.5"/>
  <pageSetup paperSize="9" scale="82" fitToHeight="1000" orientation="portrait"/>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6"/>
  <sheetViews>
    <sheetView showGridLines="0" showZeros="0" workbookViewId="0">
      <selection activeCell="C6" sqref="C6"/>
    </sheetView>
  </sheetViews>
  <sheetFormatPr defaultColWidth="9.16666666666667" defaultRowHeight="12.75" customHeight="1" outlineLevelCol="5"/>
  <cols>
    <col min="1" max="1" width="27.8333333333333" style="60" customWidth="1"/>
    <col min="2" max="2" width="23.3333333333333" style="60" customWidth="1"/>
    <col min="3" max="3" width="35.1666666666667" style="60" customWidth="1"/>
    <col min="4" max="4" width="28.6666666666667" style="60" customWidth="1"/>
    <col min="5" max="5" width="34.8333333333333" style="60" customWidth="1"/>
    <col min="6" max="6" width="24.1666666666667" style="60" customWidth="1"/>
    <col min="7" max="16384" width="9.16666666666667" style="60"/>
  </cols>
  <sheetData>
    <row r="1" ht="17.25" customHeight="1" spans="1:6">
      <c r="A1" s="105" t="s">
        <v>27</v>
      </c>
      <c r="B1" s="106"/>
      <c r="C1" s="106"/>
      <c r="D1" s="106"/>
      <c r="E1" s="106"/>
      <c r="F1" s="107"/>
    </row>
    <row r="2" ht="16.5" customHeight="1" spans="1:6">
      <c r="A2" s="108" t="s">
        <v>28</v>
      </c>
      <c r="B2" s="109"/>
      <c r="C2" s="109"/>
      <c r="D2" s="109"/>
      <c r="E2" s="109"/>
      <c r="F2" s="109"/>
    </row>
    <row r="3" ht="16.5" customHeight="1" spans="1:6">
      <c r="A3" s="110"/>
      <c r="B3" s="110"/>
      <c r="C3" s="111"/>
      <c r="D3" s="111"/>
      <c r="E3" s="112"/>
      <c r="F3" s="112" t="s">
        <v>46</v>
      </c>
    </row>
    <row r="4" ht="16.5" customHeight="1" spans="1:6">
      <c r="A4" s="113" t="s">
        <v>47</v>
      </c>
      <c r="B4" s="113"/>
      <c r="C4" s="113" t="s">
        <v>48</v>
      </c>
      <c r="D4" s="113"/>
      <c r="E4" s="113"/>
      <c r="F4" s="113"/>
    </row>
    <row r="5" ht="16.5" customHeight="1" spans="1:6">
      <c r="A5" s="113" t="s">
        <v>49</v>
      </c>
      <c r="B5" s="113" t="s">
        <v>50</v>
      </c>
      <c r="C5" s="113" t="s">
        <v>51</v>
      </c>
      <c r="D5" s="114" t="s">
        <v>50</v>
      </c>
      <c r="E5" s="113" t="s">
        <v>52</v>
      </c>
      <c r="F5" s="113" t="s">
        <v>50</v>
      </c>
    </row>
    <row r="6" ht="16.5" customHeight="1" spans="1:6">
      <c r="A6" s="115" t="s">
        <v>284</v>
      </c>
      <c r="B6" s="116"/>
      <c r="C6" s="117" t="s">
        <v>285</v>
      </c>
      <c r="D6" s="118"/>
      <c r="E6" s="119" t="s">
        <v>286</v>
      </c>
      <c r="F6" s="120">
        <f>SUM(F7:F10)</f>
        <v>0</v>
      </c>
    </row>
    <row r="7" ht="16.5" customHeight="1" spans="1:6">
      <c r="A7" s="121"/>
      <c r="B7" s="116"/>
      <c r="C7" s="117" t="s">
        <v>287</v>
      </c>
      <c r="D7" s="118"/>
      <c r="E7" s="119" t="s">
        <v>288</v>
      </c>
      <c r="F7" s="120"/>
    </row>
    <row r="8" ht="16.5" customHeight="1" spans="1:6">
      <c r="A8" s="121"/>
      <c r="B8" s="116"/>
      <c r="C8" s="117" t="s">
        <v>289</v>
      </c>
      <c r="D8" s="118"/>
      <c r="E8" s="119" t="s">
        <v>290</v>
      </c>
      <c r="F8" s="120"/>
    </row>
    <row r="9" ht="16.5" customHeight="1" spans="1:6">
      <c r="A9" s="115"/>
      <c r="B9" s="116"/>
      <c r="C9" s="117" t="s">
        <v>291</v>
      </c>
      <c r="D9" s="118"/>
      <c r="E9" s="119" t="s">
        <v>292</v>
      </c>
      <c r="F9" s="120"/>
    </row>
    <row r="10" ht="16.5" customHeight="1" spans="1:6">
      <c r="A10" s="115"/>
      <c r="B10" s="116"/>
      <c r="C10" s="117" t="s">
        <v>293</v>
      </c>
      <c r="D10" s="118"/>
      <c r="E10" s="119" t="s">
        <v>294</v>
      </c>
      <c r="F10" s="120"/>
    </row>
    <row r="11" ht="16.5" customHeight="1" spans="1:6">
      <c r="A11" s="121"/>
      <c r="B11" s="116"/>
      <c r="C11" s="117" t="s">
        <v>295</v>
      </c>
      <c r="D11" s="118"/>
      <c r="E11" s="119" t="s">
        <v>296</v>
      </c>
      <c r="F11" s="120">
        <f>SUM(F12:F21)</f>
        <v>0</v>
      </c>
    </row>
    <row r="12" ht="16.5" customHeight="1" spans="1:6">
      <c r="A12" s="121"/>
      <c r="B12" s="116"/>
      <c r="C12" s="117" t="s">
        <v>297</v>
      </c>
      <c r="D12" s="118"/>
      <c r="E12" s="119" t="s">
        <v>288</v>
      </c>
      <c r="F12" s="120"/>
    </row>
    <row r="13" ht="16.5" customHeight="1" spans="1:6">
      <c r="A13" s="122"/>
      <c r="B13" s="116"/>
      <c r="C13" s="117" t="s">
        <v>298</v>
      </c>
      <c r="D13" s="118"/>
      <c r="E13" s="119" t="s">
        <v>290</v>
      </c>
      <c r="F13" s="120"/>
    </row>
    <row r="14" ht="16.5" customHeight="1" spans="1:6">
      <c r="A14" s="122"/>
      <c r="B14" s="116"/>
      <c r="C14" s="117" t="s">
        <v>299</v>
      </c>
      <c r="D14" s="118"/>
      <c r="E14" s="119" t="s">
        <v>292</v>
      </c>
      <c r="F14" s="120"/>
    </row>
    <row r="15" ht="16.5" customHeight="1" spans="1:6">
      <c r="A15" s="122"/>
      <c r="B15" s="116"/>
      <c r="C15" s="117" t="s">
        <v>300</v>
      </c>
      <c r="D15" s="118"/>
      <c r="E15" s="119" t="s">
        <v>301</v>
      </c>
      <c r="F15" s="120"/>
    </row>
    <row r="16" ht="16.5" customHeight="1" spans="1:6">
      <c r="A16" s="73"/>
      <c r="B16" s="123"/>
      <c r="C16" s="117" t="s">
        <v>302</v>
      </c>
      <c r="D16" s="118"/>
      <c r="E16" s="119" t="s">
        <v>303</v>
      </c>
      <c r="F16" s="120"/>
    </row>
    <row r="17" ht="16.5" customHeight="1" spans="1:6">
      <c r="A17" s="73"/>
      <c r="B17" s="123"/>
      <c r="C17" s="117" t="s">
        <v>304</v>
      </c>
      <c r="D17" s="118"/>
      <c r="E17" s="119" t="s">
        <v>305</v>
      </c>
      <c r="F17" s="120"/>
    </row>
    <row r="18" ht="16.5" customHeight="1" spans="1:6">
      <c r="A18" s="73"/>
      <c r="B18" s="123"/>
      <c r="C18" s="117" t="s">
        <v>306</v>
      </c>
      <c r="D18" s="118"/>
      <c r="E18" s="119" t="s">
        <v>307</v>
      </c>
      <c r="F18" s="120"/>
    </row>
    <row r="19" ht="16.5" customHeight="1" spans="1:6">
      <c r="A19" s="122"/>
      <c r="B19" s="123"/>
      <c r="C19" s="117" t="s">
        <v>308</v>
      </c>
      <c r="D19" s="118"/>
      <c r="E19" s="119" t="s">
        <v>309</v>
      </c>
      <c r="F19" s="120"/>
    </row>
    <row r="20" ht="16.5" customHeight="1" spans="1:6">
      <c r="A20" s="122"/>
      <c r="B20" s="116"/>
      <c r="C20" s="117" t="s">
        <v>310</v>
      </c>
      <c r="D20" s="118"/>
      <c r="E20" s="119" t="s">
        <v>311</v>
      </c>
      <c r="F20" s="120"/>
    </row>
    <row r="21" ht="16.5" customHeight="1" spans="1:6">
      <c r="A21" s="73"/>
      <c r="B21" s="116"/>
      <c r="C21" s="73"/>
      <c r="D21" s="118"/>
      <c r="E21" s="119" t="s">
        <v>312</v>
      </c>
      <c r="F21" s="120"/>
    </row>
    <row r="22" ht="16.5" customHeight="1" spans="1:6">
      <c r="A22" s="73"/>
      <c r="B22" s="116"/>
      <c r="C22" s="73"/>
      <c r="D22" s="118"/>
      <c r="E22" s="124" t="s">
        <v>313</v>
      </c>
      <c r="F22" s="120"/>
    </row>
    <row r="23" ht="16.5" customHeight="1" spans="1:6">
      <c r="A23" s="73"/>
      <c r="B23" s="116"/>
      <c r="C23" s="73"/>
      <c r="D23" s="118"/>
      <c r="E23" s="124" t="s">
        <v>314</v>
      </c>
      <c r="F23" s="120"/>
    </row>
    <row r="24" ht="16.5" customHeight="1" spans="1:6">
      <c r="A24" s="73"/>
      <c r="B24" s="116"/>
      <c r="C24" s="117"/>
      <c r="D24" s="125"/>
      <c r="E24" s="124" t="s">
        <v>315</v>
      </c>
      <c r="F24" s="120"/>
    </row>
    <row r="25" ht="16.5" customHeight="1" spans="1:6">
      <c r="A25" s="73"/>
      <c r="B25" s="116"/>
      <c r="C25" s="117"/>
      <c r="D25" s="125"/>
      <c r="E25" s="115"/>
      <c r="F25" s="126"/>
    </row>
    <row r="26" ht="16.5" customHeight="1" spans="1:6">
      <c r="A26" s="114" t="s">
        <v>110</v>
      </c>
      <c r="B26" s="127">
        <f>B6</f>
        <v>0</v>
      </c>
      <c r="C26" s="114" t="s">
        <v>111</v>
      </c>
      <c r="D26" s="128">
        <f>SUM(D6:D20)</f>
        <v>0</v>
      </c>
      <c r="E26" s="114" t="s">
        <v>111</v>
      </c>
      <c r="F26" s="126">
        <f>SUM(F6,F11,F21,F22,F23)</f>
        <v>0</v>
      </c>
    </row>
  </sheetData>
  <mergeCells count="3">
    <mergeCell ref="A3:B3"/>
    <mergeCell ref="A4:B4"/>
    <mergeCell ref="C4:F4"/>
  </mergeCells>
  <printOptions horizontalCentered="1"/>
  <pageMargins left="0.75" right="0.511805555555556" top="0.79" bottom="0.393055555555556" header="0" footer="0"/>
  <pageSetup paperSize="9" scale="94" orientation="landscape" horizontalDpi="600" vertic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
  <sheetViews>
    <sheetView showGridLines="0" showZeros="0" workbookViewId="0">
      <selection activeCell="B12" sqref="B12"/>
    </sheetView>
  </sheetViews>
  <sheetFormatPr defaultColWidth="9.16666666666667" defaultRowHeight="12.75" customHeight="1" outlineLevelCol="3"/>
  <cols>
    <col min="1" max="1" width="22.8333333333333" customWidth="1"/>
    <col min="2" max="2" width="50" customWidth="1"/>
    <col min="3" max="3" width="23.5" customWidth="1"/>
    <col min="4" max="4" width="71.5" customWidth="1"/>
  </cols>
  <sheetData>
    <row r="1" ht="30" customHeight="1" spans="1:1">
      <c r="A1" s="60" t="s">
        <v>31</v>
      </c>
    </row>
    <row r="2" ht="28.5" customHeight="1" spans="1:4">
      <c r="A2" s="85" t="s">
        <v>32</v>
      </c>
      <c r="B2" s="85"/>
      <c r="C2" s="85"/>
      <c r="D2" s="85"/>
    </row>
    <row r="3" ht="22.5" customHeight="1" spans="4:4">
      <c r="D3" s="98" t="s">
        <v>46</v>
      </c>
    </row>
    <row r="4" s="97" customFormat="1" ht="33" customHeight="1" spans="1:4">
      <c r="A4" s="99" t="s">
        <v>121</v>
      </c>
      <c r="B4" s="100" t="s">
        <v>316</v>
      </c>
      <c r="C4" s="99" t="s">
        <v>317</v>
      </c>
      <c r="D4" s="99" t="s">
        <v>318</v>
      </c>
    </row>
    <row r="5" ht="26" customHeight="1" spans="1:4">
      <c r="A5" s="89" t="s">
        <v>136</v>
      </c>
      <c r="B5" s="89" t="s">
        <v>136</v>
      </c>
      <c r="C5" s="89" t="s">
        <v>136</v>
      </c>
      <c r="D5" s="72" t="s">
        <v>136</v>
      </c>
    </row>
    <row r="6" ht="30" customHeight="1" spans="1:4">
      <c r="A6" s="75">
        <v>504001</v>
      </c>
      <c r="B6" s="101" t="s">
        <v>319</v>
      </c>
      <c r="C6" s="102">
        <v>10.8</v>
      </c>
      <c r="D6" s="103" t="s">
        <v>320</v>
      </c>
    </row>
    <row r="7" ht="30" customHeight="1" spans="1:4">
      <c r="A7" s="75">
        <v>504001</v>
      </c>
      <c r="B7" s="101" t="s">
        <v>321</v>
      </c>
      <c r="C7" s="102">
        <v>200</v>
      </c>
      <c r="D7" s="104" t="s">
        <v>322</v>
      </c>
    </row>
    <row r="8" ht="30" customHeight="1" spans="1:4">
      <c r="A8" s="75">
        <v>504001</v>
      </c>
      <c r="B8" s="101" t="s">
        <v>323</v>
      </c>
      <c r="C8" s="102">
        <v>191.808</v>
      </c>
      <c r="D8" s="104" t="s">
        <v>324</v>
      </c>
    </row>
    <row r="9" ht="30" customHeight="1" spans="1:4">
      <c r="A9" s="75">
        <v>504001</v>
      </c>
      <c r="B9" s="101" t="s">
        <v>325</v>
      </c>
      <c r="C9" s="102">
        <v>478.212</v>
      </c>
      <c r="D9" s="103" t="s">
        <v>326</v>
      </c>
    </row>
    <row r="10" ht="30" customHeight="1" spans="1:4">
      <c r="A10" s="75">
        <v>504001</v>
      </c>
      <c r="B10" s="101" t="s">
        <v>327</v>
      </c>
      <c r="C10" s="102">
        <v>500</v>
      </c>
      <c r="D10" s="104" t="s">
        <v>328</v>
      </c>
    </row>
    <row r="11" ht="30" customHeight="1" spans="1:4">
      <c r="A11" s="75">
        <v>504002</v>
      </c>
      <c r="B11" s="101" t="s">
        <v>329</v>
      </c>
      <c r="C11" s="102">
        <v>8</v>
      </c>
      <c r="D11" s="103" t="s">
        <v>330</v>
      </c>
    </row>
    <row r="12" ht="30" customHeight="1" spans="1:4">
      <c r="A12" s="75">
        <v>504003</v>
      </c>
      <c r="B12" s="101" t="s">
        <v>331</v>
      </c>
      <c r="C12" s="102">
        <v>189</v>
      </c>
      <c r="D12" s="103" t="s">
        <v>332</v>
      </c>
    </row>
    <row r="13" ht="30" customHeight="1" spans="1:4">
      <c r="A13" s="75">
        <v>504003</v>
      </c>
      <c r="B13" s="101" t="s">
        <v>333</v>
      </c>
      <c r="C13" s="102">
        <v>25</v>
      </c>
      <c r="D13" s="103" t="s">
        <v>334</v>
      </c>
    </row>
    <row r="14" ht="30" customHeight="1" spans="1:4">
      <c r="A14" s="75">
        <v>504003</v>
      </c>
      <c r="B14" s="101" t="s">
        <v>335</v>
      </c>
      <c r="C14" s="102">
        <v>20</v>
      </c>
      <c r="D14" s="103" t="s">
        <v>336</v>
      </c>
    </row>
    <row r="15" ht="30" customHeight="1" spans="1:4">
      <c r="A15" s="75">
        <v>504007</v>
      </c>
      <c r="B15" s="101" t="s">
        <v>337</v>
      </c>
      <c r="C15" s="102">
        <v>374.25</v>
      </c>
      <c r="D15" s="104" t="s">
        <v>338</v>
      </c>
    </row>
  </sheetData>
  <printOptions horizontalCentered="1"/>
  <pageMargins left="0.59" right="0.59" top="0.472222222222222" bottom="0.314583333333333" header="0.393055555555556" footer="0.393055555555556"/>
  <pageSetup paperSize="9" scale="98"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0"/>
  <sheetViews>
    <sheetView showGridLines="0" showZeros="0" workbookViewId="0">
      <selection activeCell="E9" sqref="E9"/>
    </sheetView>
  </sheetViews>
  <sheetFormatPr defaultColWidth="9.16666666666667" defaultRowHeight="12.75" customHeight="1"/>
  <cols>
    <col min="1" max="3" width="7.16666666666667" customWidth="1"/>
    <col min="4" max="4" width="16.5" customWidth="1"/>
    <col min="5" max="5" width="38.1666666666667" customWidth="1"/>
    <col min="6" max="7" width="18.8333333333333" customWidth="1"/>
    <col min="8" max="8" width="15.8333333333333" customWidth="1"/>
    <col min="9" max="9" width="12.1666666666667" customWidth="1"/>
    <col min="10" max="11" width="9.16666666666667" customWidth="1"/>
    <col min="12" max="12" width="11.5" customWidth="1"/>
    <col min="13" max="13" width="17.3333333333333" customWidth="1"/>
    <col min="14" max="14" width="29.3333333333333" customWidth="1"/>
    <col min="15" max="255" width="9.16666666666667" customWidth="1"/>
  </cols>
  <sheetData>
    <row r="1" ht="29.25" customHeight="1" spans="1:1">
      <c r="A1" s="60" t="s">
        <v>33</v>
      </c>
    </row>
    <row r="2" ht="23.25" customHeight="1" spans="1:14">
      <c r="A2" s="85" t="s">
        <v>34</v>
      </c>
      <c r="B2" s="85"/>
      <c r="C2" s="85"/>
      <c r="D2" s="85"/>
      <c r="E2" s="85"/>
      <c r="F2" s="85"/>
      <c r="G2" s="85"/>
      <c r="H2" s="85"/>
      <c r="I2" s="85"/>
      <c r="J2" s="85"/>
      <c r="K2" s="85"/>
      <c r="L2" s="85"/>
      <c r="M2" s="85"/>
      <c r="N2" s="94"/>
    </row>
    <row r="3" ht="26.25" customHeight="1" spans="13:14">
      <c r="M3" s="95" t="s">
        <v>46</v>
      </c>
      <c r="N3" s="95"/>
    </row>
    <row r="4" ht="18" customHeight="1" spans="1:14">
      <c r="A4" s="69" t="s">
        <v>339</v>
      </c>
      <c r="B4" s="69"/>
      <c r="C4" s="69"/>
      <c r="D4" s="69" t="s">
        <v>121</v>
      </c>
      <c r="E4" s="65" t="s">
        <v>340</v>
      </c>
      <c r="F4" s="69" t="s">
        <v>341</v>
      </c>
      <c r="G4" s="86" t="s">
        <v>342</v>
      </c>
      <c r="H4" s="79" t="s">
        <v>343</v>
      </c>
      <c r="I4" s="69" t="s">
        <v>344</v>
      </c>
      <c r="J4" s="69" t="s">
        <v>197</v>
      </c>
      <c r="K4" s="69"/>
      <c r="L4" s="80" t="s">
        <v>345</v>
      </c>
      <c r="M4" s="69" t="s">
        <v>346</v>
      </c>
      <c r="N4" s="64" t="s">
        <v>347</v>
      </c>
    </row>
    <row r="5" ht="18" customHeight="1" spans="1:14">
      <c r="A5" s="87" t="s">
        <v>348</v>
      </c>
      <c r="B5" s="87" t="s">
        <v>349</v>
      </c>
      <c r="C5" s="87" t="s">
        <v>350</v>
      </c>
      <c r="D5" s="69"/>
      <c r="E5" s="65"/>
      <c r="F5" s="69"/>
      <c r="G5" s="88"/>
      <c r="H5" s="79"/>
      <c r="I5" s="69"/>
      <c r="J5" s="69" t="s">
        <v>348</v>
      </c>
      <c r="K5" s="69" t="s">
        <v>349</v>
      </c>
      <c r="L5" s="82"/>
      <c r="M5" s="69"/>
      <c r="N5" s="64"/>
    </row>
    <row r="6" ht="18" customHeight="1" spans="1:14">
      <c r="A6" s="87" t="s">
        <v>136</v>
      </c>
      <c r="B6" s="87" t="s">
        <v>136</v>
      </c>
      <c r="C6" s="87" t="s">
        <v>136</v>
      </c>
      <c r="D6" s="89" t="s">
        <v>136</v>
      </c>
      <c r="E6" s="89" t="s">
        <v>136</v>
      </c>
      <c r="F6" s="90" t="s">
        <v>136</v>
      </c>
      <c r="G6" s="89" t="s">
        <v>136</v>
      </c>
      <c r="H6" s="89" t="s">
        <v>136</v>
      </c>
      <c r="I6" s="89" t="s">
        <v>136</v>
      </c>
      <c r="J6" s="69" t="s">
        <v>136</v>
      </c>
      <c r="K6" s="69" t="s">
        <v>136</v>
      </c>
      <c r="L6" s="89" t="s">
        <v>136</v>
      </c>
      <c r="M6" s="89" t="s">
        <v>136</v>
      </c>
      <c r="N6" s="89" t="s">
        <v>136</v>
      </c>
    </row>
    <row r="7" s="84" customFormat="1" ht="26" customHeight="1" spans="1:14">
      <c r="A7" s="87"/>
      <c r="B7" s="87"/>
      <c r="C7" s="87"/>
      <c r="D7" s="91">
        <v>504001</v>
      </c>
      <c r="E7" s="91" t="s">
        <v>351</v>
      </c>
      <c r="F7" s="91" t="s">
        <v>352</v>
      </c>
      <c r="G7" s="91" t="s">
        <v>353</v>
      </c>
      <c r="H7" s="91"/>
      <c r="I7" s="91">
        <v>1250000</v>
      </c>
      <c r="J7" s="69"/>
      <c r="K7" s="69"/>
      <c r="L7" s="91">
        <v>2020.4</v>
      </c>
      <c r="M7" s="91">
        <v>57.8</v>
      </c>
      <c r="N7" s="91" t="s">
        <v>354</v>
      </c>
    </row>
    <row r="8" s="84" customFormat="1" ht="26" customHeight="1" spans="1:14">
      <c r="A8" s="87"/>
      <c r="B8" s="87"/>
      <c r="C8" s="87"/>
      <c r="D8" s="91">
        <v>504001</v>
      </c>
      <c r="E8" s="91" t="s">
        <v>355</v>
      </c>
      <c r="F8" s="92" t="s">
        <v>352</v>
      </c>
      <c r="G8" s="92" t="s">
        <v>356</v>
      </c>
      <c r="H8" s="92"/>
      <c r="I8" s="91">
        <v>1200000</v>
      </c>
      <c r="J8" s="69"/>
      <c r="K8" s="69"/>
      <c r="L8" s="91">
        <v>2020.4</v>
      </c>
      <c r="M8" s="91">
        <v>28.37</v>
      </c>
      <c r="N8" s="91" t="s">
        <v>357</v>
      </c>
    </row>
    <row r="9" s="84" customFormat="1" ht="26" customHeight="1" spans="1:14">
      <c r="A9" s="87"/>
      <c r="B9" s="87"/>
      <c r="C9" s="87"/>
      <c r="D9" s="91">
        <v>504001</v>
      </c>
      <c r="E9" s="91" t="s">
        <v>358</v>
      </c>
      <c r="F9" s="92" t="s">
        <v>352</v>
      </c>
      <c r="G9" s="92" t="s">
        <v>358</v>
      </c>
      <c r="H9" s="92"/>
      <c r="I9" s="91">
        <v>2</v>
      </c>
      <c r="J9" s="69"/>
      <c r="K9" s="69"/>
      <c r="L9" s="91">
        <v>2020.6</v>
      </c>
      <c r="M9" s="91">
        <v>57.6</v>
      </c>
      <c r="N9" s="91"/>
    </row>
    <row r="10" s="84" customFormat="1" ht="26" customHeight="1" spans="1:14">
      <c r="A10" s="87"/>
      <c r="B10" s="87"/>
      <c r="C10" s="87"/>
      <c r="D10" s="91">
        <v>504001</v>
      </c>
      <c r="E10" s="92" t="s">
        <v>359</v>
      </c>
      <c r="F10" s="92" t="s">
        <v>352</v>
      </c>
      <c r="G10" s="92" t="s">
        <v>359</v>
      </c>
      <c r="H10" s="91"/>
      <c r="I10" s="91">
        <v>20</v>
      </c>
      <c r="J10" s="69"/>
      <c r="K10" s="69"/>
      <c r="L10" s="91">
        <v>2020.8</v>
      </c>
      <c r="M10" s="91">
        <v>6.2</v>
      </c>
      <c r="N10" s="91" t="s">
        <v>360</v>
      </c>
    </row>
    <row r="11" s="84" customFormat="1" ht="26" customHeight="1" spans="1:14">
      <c r="A11" s="87"/>
      <c r="B11" s="87"/>
      <c r="C11" s="87"/>
      <c r="D11" s="91">
        <v>504003</v>
      </c>
      <c r="E11" s="92" t="s">
        <v>361</v>
      </c>
      <c r="F11" s="92" t="s">
        <v>352</v>
      </c>
      <c r="G11" s="92" t="s">
        <v>362</v>
      </c>
      <c r="H11" s="91"/>
      <c r="I11" s="91">
        <v>200000</v>
      </c>
      <c r="J11" s="69"/>
      <c r="K11" s="69"/>
      <c r="L11" s="91">
        <v>2020.6</v>
      </c>
      <c r="M11" s="91">
        <v>12.1</v>
      </c>
      <c r="N11" s="91" t="s">
        <v>363</v>
      </c>
    </row>
    <row r="12" s="84" customFormat="1" ht="26" customHeight="1" spans="1:14">
      <c r="A12" s="87"/>
      <c r="B12" s="87"/>
      <c r="C12" s="87"/>
      <c r="D12" s="91">
        <v>504001</v>
      </c>
      <c r="E12" s="92" t="s">
        <v>364</v>
      </c>
      <c r="F12" s="92" t="s">
        <v>365</v>
      </c>
      <c r="G12" s="92" t="s">
        <v>366</v>
      </c>
      <c r="H12" s="91"/>
      <c r="I12" s="91">
        <v>6</v>
      </c>
      <c r="J12" s="69"/>
      <c r="K12" s="69"/>
      <c r="L12" s="91">
        <v>2020.8</v>
      </c>
      <c r="M12" s="91">
        <v>20</v>
      </c>
      <c r="N12" s="91" t="s">
        <v>367</v>
      </c>
    </row>
    <row r="13" s="84" customFormat="1" ht="26" customHeight="1" spans="1:14">
      <c r="A13" s="87"/>
      <c r="B13" s="87"/>
      <c r="C13" s="87"/>
      <c r="D13" s="91">
        <v>504003</v>
      </c>
      <c r="E13" s="92" t="s">
        <v>368</v>
      </c>
      <c r="F13" s="92" t="s">
        <v>365</v>
      </c>
      <c r="G13" s="92" t="s">
        <v>366</v>
      </c>
      <c r="H13" s="91"/>
      <c r="I13" s="91">
        <v>2600</v>
      </c>
      <c r="J13" s="69"/>
      <c r="K13" s="69"/>
      <c r="L13" s="91">
        <v>2020.8</v>
      </c>
      <c r="M13" s="91">
        <v>20</v>
      </c>
      <c r="N13" s="96" t="s">
        <v>369</v>
      </c>
    </row>
    <row r="14" s="84" customFormat="1" ht="26" customHeight="1" spans="1:14">
      <c r="A14" s="87"/>
      <c r="B14" s="87"/>
      <c r="C14" s="87"/>
      <c r="D14" s="91">
        <v>504009</v>
      </c>
      <c r="E14" s="92" t="s">
        <v>370</v>
      </c>
      <c r="F14" s="92" t="s">
        <v>365</v>
      </c>
      <c r="G14" s="92" t="s">
        <v>366</v>
      </c>
      <c r="H14" s="91"/>
      <c r="I14" s="91">
        <v>5</v>
      </c>
      <c r="J14" s="69"/>
      <c r="K14" s="69"/>
      <c r="L14" s="91">
        <v>2020.1</v>
      </c>
      <c r="M14" s="91">
        <v>41.05</v>
      </c>
      <c r="N14" s="91" t="s">
        <v>371</v>
      </c>
    </row>
    <row r="15" ht="18" customHeight="1" spans="1:14">
      <c r="A15" s="87"/>
      <c r="B15" s="87"/>
      <c r="C15" s="87"/>
      <c r="D15" s="73"/>
      <c r="E15" s="93"/>
      <c r="F15" s="93"/>
      <c r="G15" s="93"/>
      <c r="H15" s="73"/>
      <c r="I15" s="73"/>
      <c r="J15" s="69"/>
      <c r="K15" s="69"/>
      <c r="L15" s="73"/>
      <c r="M15" s="73"/>
      <c r="N15" s="73"/>
    </row>
    <row r="16" ht="18" customHeight="1" spans="1:14">
      <c r="A16" s="87"/>
      <c r="B16" s="87"/>
      <c r="C16" s="87"/>
      <c r="D16" s="73"/>
      <c r="E16" s="93"/>
      <c r="F16" s="93"/>
      <c r="G16" s="93"/>
      <c r="H16" s="73"/>
      <c r="I16" s="73"/>
      <c r="J16" s="69"/>
      <c r="K16" s="69"/>
      <c r="L16" s="73"/>
      <c r="M16" s="73"/>
      <c r="N16" s="93"/>
    </row>
    <row r="17" customHeight="1" spans="13:13">
      <c r="M17" s="60"/>
    </row>
    <row r="18" customHeight="1" spans="13:13">
      <c r="M18" s="60"/>
    </row>
    <row r="19" customHeight="1" spans="13:13">
      <c r="M19" s="60"/>
    </row>
    <row r="20" customHeight="1" spans="13:13">
      <c r="M20" s="60"/>
    </row>
  </sheetData>
  <mergeCells count="12">
    <mergeCell ref="M3:N3"/>
    <mergeCell ref="A4:C4"/>
    <mergeCell ref="J4:K4"/>
    <mergeCell ref="D4:D5"/>
    <mergeCell ref="E4:E5"/>
    <mergeCell ref="F4:F5"/>
    <mergeCell ref="G4:G5"/>
    <mergeCell ref="H4:H5"/>
    <mergeCell ref="I4:I5"/>
    <mergeCell ref="L4:L5"/>
    <mergeCell ref="M4:M5"/>
    <mergeCell ref="N4:N5"/>
  </mergeCells>
  <printOptions horizontalCentered="1"/>
  <pageMargins left="0.59" right="0.59" top="0.79" bottom="0.432638888888889" header="0.5" footer="0.5"/>
  <pageSetup paperSize="9" scale="75" fitToHeight="1000" orientation="landscape"/>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3"/>
  <sheetViews>
    <sheetView showGridLines="0" showZeros="0" workbookViewId="0">
      <selection activeCell="A2" sqref="A2:AC2"/>
    </sheetView>
  </sheetViews>
  <sheetFormatPr defaultColWidth="9.16666666666667" defaultRowHeight="12.75" customHeight="1"/>
  <cols>
    <col min="1" max="1" width="11.6666666666667" style="60" customWidth="1"/>
    <col min="2" max="2" width="17.5" style="60" customWidth="1"/>
    <col min="3" max="3" width="10.6666666666667" style="60" customWidth="1"/>
    <col min="4" max="4" width="8.5" style="60" customWidth="1"/>
    <col min="5" max="6" width="11.8333333333333" style="60" customWidth="1"/>
    <col min="7" max="7" width="9.33333333333333" style="60" customWidth="1"/>
    <col min="8" max="9" width="11.8333333333333" style="60" customWidth="1"/>
    <col min="10" max="11" width="6.83333333333333" style="60" customWidth="1"/>
    <col min="12" max="13" width="7.66666666666667" style="60" customWidth="1"/>
    <col min="14" max="18" width="9.16666666666667" style="60" customWidth="1"/>
    <col min="19" max="19" width="6.83333333333333" style="60" customWidth="1"/>
    <col min="20" max="16384" width="9.16666666666667" style="60"/>
  </cols>
  <sheetData>
    <row r="1" ht="30" customHeight="1" spans="1:3">
      <c r="A1" s="61" t="s">
        <v>35</v>
      </c>
      <c r="C1" s="62"/>
    </row>
    <row r="2" ht="28.5" customHeight="1" spans="1:29">
      <c r="A2" s="63" t="s">
        <v>36</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row>
    <row r="3" ht="22.5" customHeight="1" spans="29:29">
      <c r="AC3" s="83" t="s">
        <v>46</v>
      </c>
    </row>
    <row r="4" ht="17.25" customHeight="1" spans="1:29">
      <c r="A4" s="64" t="s">
        <v>121</v>
      </c>
      <c r="B4" s="64" t="s">
        <v>122</v>
      </c>
      <c r="C4" s="65" t="s">
        <v>372</v>
      </c>
      <c r="D4" s="66"/>
      <c r="E4" s="66"/>
      <c r="F4" s="66"/>
      <c r="G4" s="66"/>
      <c r="H4" s="66"/>
      <c r="I4" s="66"/>
      <c r="J4" s="66"/>
      <c r="K4" s="79"/>
      <c r="L4" s="65" t="s">
        <v>373</v>
      </c>
      <c r="M4" s="66"/>
      <c r="N4" s="66"/>
      <c r="O4" s="66"/>
      <c r="P4" s="66"/>
      <c r="Q4" s="66"/>
      <c r="R4" s="66"/>
      <c r="S4" s="66"/>
      <c r="T4" s="79"/>
      <c r="U4" s="65" t="s">
        <v>374</v>
      </c>
      <c r="V4" s="66"/>
      <c r="W4" s="66"/>
      <c r="X4" s="66"/>
      <c r="Y4" s="66"/>
      <c r="Z4" s="66"/>
      <c r="AA4" s="66"/>
      <c r="AB4" s="66"/>
      <c r="AC4" s="79"/>
    </row>
    <row r="5" ht="17.25" customHeight="1" spans="1:29">
      <c r="A5" s="64"/>
      <c r="B5" s="64"/>
      <c r="C5" s="67" t="s">
        <v>126</v>
      </c>
      <c r="D5" s="65" t="s">
        <v>375</v>
      </c>
      <c r="E5" s="66"/>
      <c r="F5" s="66"/>
      <c r="G5" s="66"/>
      <c r="H5" s="66"/>
      <c r="I5" s="79"/>
      <c r="J5" s="80" t="s">
        <v>376</v>
      </c>
      <c r="K5" s="80" t="s">
        <v>240</v>
      </c>
      <c r="L5" s="67" t="s">
        <v>126</v>
      </c>
      <c r="M5" s="65" t="s">
        <v>375</v>
      </c>
      <c r="N5" s="66"/>
      <c r="O5" s="66"/>
      <c r="P5" s="66"/>
      <c r="Q5" s="66"/>
      <c r="R5" s="79"/>
      <c r="S5" s="80" t="s">
        <v>376</v>
      </c>
      <c r="T5" s="80" t="s">
        <v>240</v>
      </c>
      <c r="U5" s="67" t="s">
        <v>126</v>
      </c>
      <c r="V5" s="65" t="s">
        <v>375</v>
      </c>
      <c r="W5" s="66"/>
      <c r="X5" s="66"/>
      <c r="Y5" s="66"/>
      <c r="Z5" s="66"/>
      <c r="AA5" s="79"/>
      <c r="AB5" s="80" t="s">
        <v>376</v>
      </c>
      <c r="AC5" s="80" t="s">
        <v>240</v>
      </c>
    </row>
    <row r="6" ht="23.25" customHeight="1" spans="1:29">
      <c r="A6" s="64"/>
      <c r="B6" s="64"/>
      <c r="C6" s="68"/>
      <c r="D6" s="69" t="s">
        <v>134</v>
      </c>
      <c r="E6" s="69" t="s">
        <v>377</v>
      </c>
      <c r="F6" s="69" t="s">
        <v>242</v>
      </c>
      <c r="G6" s="69" t="s">
        <v>378</v>
      </c>
      <c r="H6" s="69"/>
      <c r="I6" s="69"/>
      <c r="J6" s="81"/>
      <c r="K6" s="81"/>
      <c r="L6" s="68"/>
      <c r="M6" s="69" t="s">
        <v>134</v>
      </c>
      <c r="N6" s="69" t="s">
        <v>377</v>
      </c>
      <c r="O6" s="69" t="s">
        <v>242</v>
      </c>
      <c r="P6" s="69" t="s">
        <v>378</v>
      </c>
      <c r="Q6" s="69"/>
      <c r="R6" s="69"/>
      <c r="S6" s="81"/>
      <c r="T6" s="81"/>
      <c r="U6" s="68"/>
      <c r="V6" s="69" t="s">
        <v>134</v>
      </c>
      <c r="W6" s="69" t="s">
        <v>377</v>
      </c>
      <c r="X6" s="69" t="s">
        <v>242</v>
      </c>
      <c r="Y6" s="69" t="s">
        <v>378</v>
      </c>
      <c r="Z6" s="69"/>
      <c r="AA6" s="69"/>
      <c r="AB6" s="81"/>
      <c r="AC6" s="81"/>
    </row>
    <row r="7" ht="44.25" customHeight="1" spans="1:29">
      <c r="A7" s="64"/>
      <c r="B7" s="64"/>
      <c r="C7" s="70"/>
      <c r="D7" s="69"/>
      <c r="E7" s="69"/>
      <c r="F7" s="69"/>
      <c r="G7" s="71" t="s">
        <v>134</v>
      </c>
      <c r="H7" s="71" t="s">
        <v>379</v>
      </c>
      <c r="I7" s="71" t="s">
        <v>256</v>
      </c>
      <c r="J7" s="82"/>
      <c r="K7" s="82"/>
      <c r="L7" s="70"/>
      <c r="M7" s="69"/>
      <c r="N7" s="69"/>
      <c r="O7" s="69"/>
      <c r="P7" s="71" t="s">
        <v>134</v>
      </c>
      <c r="Q7" s="71" t="s">
        <v>379</v>
      </c>
      <c r="R7" s="71" t="s">
        <v>256</v>
      </c>
      <c r="S7" s="82"/>
      <c r="T7" s="82"/>
      <c r="U7" s="70"/>
      <c r="V7" s="69"/>
      <c r="W7" s="69"/>
      <c r="X7" s="69"/>
      <c r="Y7" s="71" t="s">
        <v>134</v>
      </c>
      <c r="Z7" s="71" t="s">
        <v>379</v>
      </c>
      <c r="AA7" s="71" t="s">
        <v>256</v>
      </c>
      <c r="AB7" s="82"/>
      <c r="AC7" s="82"/>
    </row>
    <row r="8" ht="19.5" customHeight="1" spans="1:29">
      <c r="A8" s="72" t="s">
        <v>136</v>
      </c>
      <c r="B8" s="72" t="s">
        <v>136</v>
      </c>
      <c r="C8" s="72">
        <v>1</v>
      </c>
      <c r="D8" s="72">
        <v>2</v>
      </c>
      <c r="E8" s="72">
        <v>3</v>
      </c>
      <c r="F8" s="72">
        <v>4</v>
      </c>
      <c r="G8" s="72">
        <v>5</v>
      </c>
      <c r="H8" s="72">
        <v>6</v>
      </c>
      <c r="I8" s="72">
        <v>7</v>
      </c>
      <c r="J8" s="72">
        <v>8</v>
      </c>
      <c r="K8" s="72">
        <v>9</v>
      </c>
      <c r="L8" s="72">
        <v>10</v>
      </c>
      <c r="M8" s="72">
        <v>11</v>
      </c>
      <c r="N8" s="72">
        <v>12</v>
      </c>
      <c r="O8" s="72">
        <v>13</v>
      </c>
      <c r="P8" s="72">
        <v>14</v>
      </c>
      <c r="Q8" s="72">
        <v>15</v>
      </c>
      <c r="R8" s="72">
        <v>16</v>
      </c>
      <c r="S8" s="72">
        <v>17</v>
      </c>
      <c r="T8" s="72">
        <v>18</v>
      </c>
      <c r="U8" s="72" t="s">
        <v>380</v>
      </c>
      <c r="V8" s="72" t="s">
        <v>381</v>
      </c>
      <c r="W8" s="72" t="s">
        <v>382</v>
      </c>
      <c r="X8" s="72" t="s">
        <v>383</v>
      </c>
      <c r="Y8" s="72" t="s">
        <v>384</v>
      </c>
      <c r="Z8" s="72" t="s">
        <v>385</v>
      </c>
      <c r="AA8" s="72" t="s">
        <v>386</v>
      </c>
      <c r="AB8" s="72" t="s">
        <v>387</v>
      </c>
      <c r="AC8" s="72" t="s">
        <v>388</v>
      </c>
    </row>
    <row r="9" ht="21" customHeight="1" spans="1:29">
      <c r="A9" s="73"/>
      <c r="B9" s="74" t="s">
        <v>137</v>
      </c>
      <c r="C9" s="75">
        <f>D9+K9+J9</f>
        <v>27.73</v>
      </c>
      <c r="D9" s="75">
        <f>SUM(E9:G9)</f>
        <v>26.33</v>
      </c>
      <c r="E9" s="75">
        <f>SUM(E10:E22)</f>
        <v>0</v>
      </c>
      <c r="F9" s="75">
        <f>SUM(F10:F22)</f>
        <v>4.58</v>
      </c>
      <c r="G9" s="75">
        <f>SUM(G10:G22)</f>
        <v>21.75</v>
      </c>
      <c r="H9" s="75">
        <f>SUM(H10:H22)</f>
        <v>0</v>
      </c>
      <c r="I9" s="75">
        <f>SUM(I10:I22)</f>
        <v>21.75</v>
      </c>
      <c r="J9" s="75">
        <v>0.2</v>
      </c>
      <c r="K9" s="75">
        <f>SUM(K10:K22)</f>
        <v>1.2</v>
      </c>
      <c r="L9" s="75">
        <f>M9+S9+T9</f>
        <v>25.49</v>
      </c>
      <c r="M9" s="75">
        <f>SUM(N9:P9)</f>
        <v>25.49</v>
      </c>
      <c r="N9" s="75"/>
      <c r="O9" s="75">
        <f>SUM(O10:O23)</f>
        <v>4.49</v>
      </c>
      <c r="P9" s="75">
        <f>SUM(P10:P23)</f>
        <v>21</v>
      </c>
      <c r="Q9" s="75">
        <f>SUM(Q10:Q23)</f>
        <v>0</v>
      </c>
      <c r="R9" s="75">
        <f>SUM(R10:R23)</f>
        <v>21</v>
      </c>
      <c r="S9" s="75">
        <f>SUM(S10:S23)</f>
        <v>0</v>
      </c>
      <c r="T9" s="75">
        <f>SUM(T10:T23)</f>
        <v>0</v>
      </c>
      <c r="U9" s="75">
        <f t="shared" ref="U9:AC9" si="0">L9-C9</f>
        <v>-2.24</v>
      </c>
      <c r="V9" s="75">
        <f t="shared" si="0"/>
        <v>-0.84</v>
      </c>
      <c r="W9" s="75">
        <f t="shared" si="0"/>
        <v>0</v>
      </c>
      <c r="X9" s="75">
        <f t="shared" si="0"/>
        <v>-0.0900000000000007</v>
      </c>
      <c r="Y9" s="75">
        <f t="shared" si="0"/>
        <v>-0.75</v>
      </c>
      <c r="Z9" s="75">
        <f t="shared" si="0"/>
        <v>0</v>
      </c>
      <c r="AA9" s="75">
        <f t="shared" si="0"/>
        <v>-0.75</v>
      </c>
      <c r="AB9" s="75">
        <f t="shared" si="0"/>
        <v>-0.2</v>
      </c>
      <c r="AC9" s="75">
        <f t="shared" si="0"/>
        <v>-1.2</v>
      </c>
    </row>
    <row r="10" s="59" customFormat="1" ht="21" customHeight="1" spans="1:29">
      <c r="A10" s="76" t="s">
        <v>138</v>
      </c>
      <c r="B10" s="76" t="s">
        <v>139</v>
      </c>
      <c r="C10" s="75">
        <f t="shared" ref="C10:C22" si="1">D10+J10+K10</f>
        <v>1.25</v>
      </c>
      <c r="D10" s="75">
        <f t="shared" ref="D10:D22" si="2">SUM(E10:G10)</f>
        <v>1.25</v>
      </c>
      <c r="E10" s="75"/>
      <c r="F10" s="75">
        <v>1.25</v>
      </c>
      <c r="G10" s="75">
        <f t="shared" ref="G9:G22" si="3">H10+I10</f>
        <v>0</v>
      </c>
      <c r="H10" s="75"/>
      <c r="I10" s="75"/>
      <c r="J10" s="75"/>
      <c r="K10" s="75"/>
      <c r="L10" s="75">
        <f t="shared" ref="L10:L22" si="4">M10+S10+T10</f>
        <v>1.25</v>
      </c>
      <c r="M10" s="75">
        <f t="shared" ref="M10:M22" si="5">SUM(N10:P10)</f>
        <v>1.25</v>
      </c>
      <c r="N10" s="75"/>
      <c r="O10" s="75">
        <v>1.25</v>
      </c>
      <c r="P10" s="75">
        <f t="shared" ref="P10:P22" si="6">Q10+R10</f>
        <v>0</v>
      </c>
      <c r="Q10" s="75"/>
      <c r="R10" s="75"/>
      <c r="S10" s="75"/>
      <c r="T10" s="75"/>
      <c r="U10" s="75">
        <f t="shared" ref="U10:U22" si="7">L10-C10</f>
        <v>0</v>
      </c>
      <c r="V10" s="75">
        <f t="shared" ref="V10:V22" si="8">M10-D10</f>
        <v>0</v>
      </c>
      <c r="W10" s="75">
        <f t="shared" ref="W10:W22" si="9">N10-E10</f>
        <v>0</v>
      </c>
      <c r="X10" s="75">
        <f t="shared" ref="X10:X22" si="10">O10-F10</f>
        <v>0</v>
      </c>
      <c r="Y10" s="75">
        <f t="shared" ref="Y10:Y22" si="11">P10-G10</f>
        <v>0</v>
      </c>
      <c r="Z10" s="75">
        <f t="shared" ref="Z10:Z22" si="12">Q10-H10</f>
        <v>0</v>
      </c>
      <c r="AA10" s="75">
        <f t="shared" ref="AA10:AA22" si="13">R10-I10</f>
        <v>0</v>
      </c>
      <c r="AB10" s="75">
        <f t="shared" ref="AB10:AB22" si="14">S10-J10</f>
        <v>0</v>
      </c>
      <c r="AC10" s="75">
        <f t="shared" ref="AC10:AC22" si="15">T10-K10</f>
        <v>0</v>
      </c>
    </row>
    <row r="11" ht="21" customHeight="1" spans="1:29">
      <c r="A11" s="76" t="s">
        <v>141</v>
      </c>
      <c r="B11" s="76" t="s">
        <v>142</v>
      </c>
      <c r="C11" s="75">
        <f t="shared" si="1"/>
        <v>0</v>
      </c>
      <c r="D11" s="75">
        <f t="shared" si="2"/>
        <v>0</v>
      </c>
      <c r="E11" s="75"/>
      <c r="F11" s="75"/>
      <c r="G11" s="75">
        <f t="shared" si="3"/>
        <v>0</v>
      </c>
      <c r="H11" s="75"/>
      <c r="I11" s="75"/>
      <c r="J11" s="75"/>
      <c r="K11" s="75"/>
      <c r="L11" s="75">
        <f t="shared" si="4"/>
        <v>0</v>
      </c>
      <c r="M11" s="75">
        <f t="shared" si="5"/>
        <v>0</v>
      </c>
      <c r="N11" s="75"/>
      <c r="O11" s="75"/>
      <c r="P11" s="75">
        <f t="shared" si="6"/>
        <v>0</v>
      </c>
      <c r="Q11" s="75"/>
      <c r="R11" s="75"/>
      <c r="S11" s="75"/>
      <c r="T11" s="75"/>
      <c r="U11" s="75">
        <f t="shared" si="7"/>
        <v>0</v>
      </c>
      <c r="V11" s="75">
        <f t="shared" si="8"/>
        <v>0</v>
      </c>
      <c r="W11" s="75">
        <f t="shared" si="9"/>
        <v>0</v>
      </c>
      <c r="X11" s="75">
        <f t="shared" si="10"/>
        <v>0</v>
      </c>
      <c r="Y11" s="75">
        <f t="shared" si="11"/>
        <v>0</v>
      </c>
      <c r="Z11" s="75">
        <f t="shared" si="12"/>
        <v>0</v>
      </c>
      <c r="AA11" s="75">
        <f t="shared" si="13"/>
        <v>0</v>
      </c>
      <c r="AB11" s="75">
        <f t="shared" si="14"/>
        <v>0</v>
      </c>
      <c r="AC11" s="75">
        <f t="shared" si="15"/>
        <v>0</v>
      </c>
    </row>
    <row r="12" ht="21" customHeight="1" spans="1:29">
      <c r="A12" s="76" t="s">
        <v>143</v>
      </c>
      <c r="B12" s="76" t="s">
        <v>144</v>
      </c>
      <c r="C12" s="75">
        <f t="shared" si="1"/>
        <v>0.3</v>
      </c>
      <c r="D12" s="75">
        <f t="shared" si="2"/>
        <v>0.3</v>
      </c>
      <c r="E12" s="75"/>
      <c r="F12" s="75">
        <v>0.3</v>
      </c>
      <c r="G12" s="75">
        <f t="shared" si="3"/>
        <v>0</v>
      </c>
      <c r="H12" s="75"/>
      <c r="I12" s="75"/>
      <c r="J12" s="75"/>
      <c r="K12" s="75"/>
      <c r="L12" s="75">
        <f t="shared" si="4"/>
        <v>0.3</v>
      </c>
      <c r="M12" s="75">
        <f t="shared" si="5"/>
        <v>0.3</v>
      </c>
      <c r="N12" s="75"/>
      <c r="O12" s="75">
        <v>0.3</v>
      </c>
      <c r="P12" s="75">
        <f t="shared" si="6"/>
        <v>0</v>
      </c>
      <c r="Q12" s="75"/>
      <c r="R12" s="75"/>
      <c r="S12" s="75"/>
      <c r="T12" s="75"/>
      <c r="U12" s="75">
        <f t="shared" si="7"/>
        <v>0</v>
      </c>
      <c r="V12" s="75">
        <f t="shared" si="8"/>
        <v>0</v>
      </c>
      <c r="W12" s="75">
        <f t="shared" si="9"/>
        <v>0</v>
      </c>
      <c r="X12" s="75">
        <f t="shared" si="10"/>
        <v>0</v>
      </c>
      <c r="Y12" s="75">
        <f t="shared" si="11"/>
        <v>0</v>
      </c>
      <c r="Z12" s="75">
        <f t="shared" si="12"/>
        <v>0</v>
      </c>
      <c r="AA12" s="75">
        <f t="shared" si="13"/>
        <v>0</v>
      </c>
      <c r="AB12" s="75">
        <f t="shared" si="14"/>
        <v>0</v>
      </c>
      <c r="AC12" s="75">
        <f t="shared" si="15"/>
        <v>0</v>
      </c>
    </row>
    <row r="13" ht="21" customHeight="1" spans="1:29">
      <c r="A13" s="76" t="s">
        <v>145</v>
      </c>
      <c r="B13" s="76" t="s">
        <v>146</v>
      </c>
      <c r="C13" s="75">
        <f t="shared" si="1"/>
        <v>0.3</v>
      </c>
      <c r="D13" s="75">
        <f t="shared" si="2"/>
        <v>0.3</v>
      </c>
      <c r="E13" s="75"/>
      <c r="F13" s="75">
        <v>0.3</v>
      </c>
      <c r="G13" s="75">
        <f t="shared" si="3"/>
        <v>0</v>
      </c>
      <c r="H13" s="75"/>
      <c r="I13" s="75"/>
      <c r="J13" s="75"/>
      <c r="K13" s="75"/>
      <c r="L13" s="75">
        <f t="shared" si="4"/>
        <v>0.3</v>
      </c>
      <c r="M13" s="75">
        <f t="shared" si="5"/>
        <v>0.3</v>
      </c>
      <c r="N13" s="75"/>
      <c r="O13" s="75">
        <v>0.3</v>
      </c>
      <c r="P13" s="75">
        <f t="shared" si="6"/>
        <v>0</v>
      </c>
      <c r="Q13" s="75"/>
      <c r="R13" s="75"/>
      <c r="S13" s="75"/>
      <c r="T13" s="75"/>
      <c r="U13" s="75">
        <f t="shared" si="7"/>
        <v>0</v>
      </c>
      <c r="V13" s="75">
        <f t="shared" si="8"/>
        <v>0</v>
      </c>
      <c r="W13" s="75">
        <f t="shared" si="9"/>
        <v>0</v>
      </c>
      <c r="X13" s="75">
        <f t="shared" si="10"/>
        <v>0</v>
      </c>
      <c r="Y13" s="75">
        <f t="shared" si="11"/>
        <v>0</v>
      </c>
      <c r="Z13" s="75">
        <f t="shared" si="12"/>
        <v>0</v>
      </c>
      <c r="AA13" s="75">
        <f t="shared" si="13"/>
        <v>0</v>
      </c>
      <c r="AB13" s="75">
        <f t="shared" si="14"/>
        <v>0</v>
      </c>
      <c r="AC13" s="75">
        <f t="shared" si="15"/>
        <v>0</v>
      </c>
    </row>
    <row r="14" ht="21" customHeight="1" spans="1:29">
      <c r="A14" s="76" t="s">
        <v>147</v>
      </c>
      <c r="B14" s="76" t="s">
        <v>148</v>
      </c>
      <c r="C14" s="75">
        <f t="shared" si="1"/>
        <v>0.3</v>
      </c>
      <c r="D14" s="75">
        <f t="shared" si="2"/>
        <v>0.3</v>
      </c>
      <c r="E14" s="75"/>
      <c r="F14" s="75">
        <v>0.3</v>
      </c>
      <c r="G14" s="75">
        <f t="shared" si="3"/>
        <v>0</v>
      </c>
      <c r="H14" s="75"/>
      <c r="I14" s="75"/>
      <c r="J14" s="75"/>
      <c r="K14" s="75"/>
      <c r="L14" s="75">
        <f t="shared" si="4"/>
        <v>0.3</v>
      </c>
      <c r="M14" s="75">
        <f t="shared" si="5"/>
        <v>0.3</v>
      </c>
      <c r="N14" s="75"/>
      <c r="O14" s="75">
        <v>0.3</v>
      </c>
      <c r="P14" s="75">
        <f t="shared" si="6"/>
        <v>0</v>
      </c>
      <c r="Q14" s="75"/>
      <c r="R14" s="75"/>
      <c r="S14" s="75"/>
      <c r="T14" s="75"/>
      <c r="U14" s="75">
        <f t="shared" si="7"/>
        <v>0</v>
      </c>
      <c r="V14" s="75">
        <f t="shared" si="8"/>
        <v>0</v>
      </c>
      <c r="W14" s="75">
        <f t="shared" si="9"/>
        <v>0</v>
      </c>
      <c r="X14" s="75">
        <f t="shared" si="10"/>
        <v>0</v>
      </c>
      <c r="Y14" s="75">
        <f t="shared" si="11"/>
        <v>0</v>
      </c>
      <c r="Z14" s="75">
        <f t="shared" si="12"/>
        <v>0</v>
      </c>
      <c r="AA14" s="75">
        <f t="shared" si="13"/>
        <v>0</v>
      </c>
      <c r="AB14" s="75">
        <f t="shared" si="14"/>
        <v>0</v>
      </c>
      <c r="AC14" s="75">
        <f t="shared" si="15"/>
        <v>0</v>
      </c>
    </row>
    <row r="15" ht="21" customHeight="1" spans="1:29">
      <c r="A15" s="76" t="s">
        <v>149</v>
      </c>
      <c r="B15" s="76" t="s">
        <v>150</v>
      </c>
      <c r="C15" s="75">
        <f t="shared" si="1"/>
        <v>0.35</v>
      </c>
      <c r="D15" s="75">
        <f t="shared" si="2"/>
        <v>0.35</v>
      </c>
      <c r="E15" s="75"/>
      <c r="F15" s="75">
        <v>0.35</v>
      </c>
      <c r="G15" s="75">
        <f t="shared" si="3"/>
        <v>0</v>
      </c>
      <c r="H15" s="75"/>
      <c r="I15" s="75"/>
      <c r="J15" s="75"/>
      <c r="K15" s="75"/>
      <c r="L15" s="75">
        <f t="shared" si="4"/>
        <v>0.35</v>
      </c>
      <c r="M15" s="75">
        <f t="shared" si="5"/>
        <v>0.35</v>
      </c>
      <c r="N15" s="75"/>
      <c r="O15" s="75">
        <v>0.35</v>
      </c>
      <c r="P15" s="75">
        <f t="shared" si="6"/>
        <v>0</v>
      </c>
      <c r="Q15" s="75"/>
      <c r="R15" s="75"/>
      <c r="S15" s="75"/>
      <c r="T15" s="75"/>
      <c r="U15" s="75">
        <f t="shared" si="7"/>
        <v>0</v>
      </c>
      <c r="V15" s="75">
        <f t="shared" si="8"/>
        <v>0</v>
      </c>
      <c r="W15" s="75">
        <f t="shared" si="9"/>
        <v>0</v>
      </c>
      <c r="X15" s="75">
        <f t="shared" si="10"/>
        <v>0</v>
      </c>
      <c r="Y15" s="75">
        <f t="shared" si="11"/>
        <v>0</v>
      </c>
      <c r="Z15" s="75">
        <f t="shared" si="12"/>
        <v>0</v>
      </c>
      <c r="AA15" s="75">
        <f t="shared" si="13"/>
        <v>0</v>
      </c>
      <c r="AB15" s="75">
        <f t="shared" si="14"/>
        <v>0</v>
      </c>
      <c r="AC15" s="75">
        <f t="shared" si="15"/>
        <v>0</v>
      </c>
    </row>
    <row r="16" ht="21" customHeight="1" spans="1:29">
      <c r="A16" s="76" t="s">
        <v>151</v>
      </c>
      <c r="B16" s="76" t="s">
        <v>152</v>
      </c>
      <c r="C16" s="75">
        <f t="shared" si="1"/>
        <v>0.2</v>
      </c>
      <c r="D16" s="75">
        <f t="shared" si="2"/>
        <v>0.2</v>
      </c>
      <c r="E16" s="75"/>
      <c r="F16" s="75">
        <v>0.2</v>
      </c>
      <c r="G16" s="75">
        <f t="shared" si="3"/>
        <v>0</v>
      </c>
      <c r="H16" s="75"/>
      <c r="I16" s="75"/>
      <c r="J16" s="75"/>
      <c r="K16" s="75"/>
      <c r="L16" s="75">
        <f t="shared" si="4"/>
        <v>0.2</v>
      </c>
      <c r="M16" s="75">
        <f t="shared" si="5"/>
        <v>0.2</v>
      </c>
      <c r="N16" s="75"/>
      <c r="O16" s="75">
        <v>0.2</v>
      </c>
      <c r="P16" s="75">
        <f t="shared" si="6"/>
        <v>0</v>
      </c>
      <c r="Q16" s="75"/>
      <c r="R16" s="75"/>
      <c r="S16" s="75"/>
      <c r="T16" s="75"/>
      <c r="U16" s="75">
        <f t="shared" si="7"/>
        <v>0</v>
      </c>
      <c r="V16" s="75">
        <f t="shared" si="8"/>
        <v>0</v>
      </c>
      <c r="W16" s="75">
        <f t="shared" si="9"/>
        <v>0</v>
      </c>
      <c r="X16" s="75">
        <f t="shared" si="10"/>
        <v>0</v>
      </c>
      <c r="Y16" s="75">
        <f t="shared" si="11"/>
        <v>0</v>
      </c>
      <c r="Z16" s="75">
        <f t="shared" si="12"/>
        <v>0</v>
      </c>
      <c r="AA16" s="75">
        <f t="shared" si="13"/>
        <v>0</v>
      </c>
      <c r="AB16" s="75">
        <f t="shared" si="14"/>
        <v>0</v>
      </c>
      <c r="AC16" s="75">
        <f t="shared" si="15"/>
        <v>0</v>
      </c>
    </row>
    <row r="17" ht="21" customHeight="1" spans="1:29">
      <c r="A17" s="76" t="s">
        <v>153</v>
      </c>
      <c r="B17" s="76" t="s">
        <v>154</v>
      </c>
      <c r="C17" s="75">
        <f t="shared" si="1"/>
        <v>0.6</v>
      </c>
      <c r="D17" s="75">
        <f t="shared" si="2"/>
        <v>0.4</v>
      </c>
      <c r="E17" s="75"/>
      <c r="F17" s="75">
        <v>0.4</v>
      </c>
      <c r="G17" s="75">
        <f t="shared" si="3"/>
        <v>0</v>
      </c>
      <c r="H17" s="75"/>
      <c r="I17" s="75"/>
      <c r="J17" s="75"/>
      <c r="K17" s="75">
        <v>0.2</v>
      </c>
      <c r="L17" s="75">
        <f t="shared" si="4"/>
        <v>0.4</v>
      </c>
      <c r="M17" s="75">
        <f t="shared" si="5"/>
        <v>0.4</v>
      </c>
      <c r="N17" s="75"/>
      <c r="O17" s="75">
        <v>0.4</v>
      </c>
      <c r="P17" s="75">
        <f t="shared" si="6"/>
        <v>0</v>
      </c>
      <c r="Q17" s="75"/>
      <c r="R17" s="75"/>
      <c r="S17" s="75"/>
      <c r="T17" s="75"/>
      <c r="U17" s="75">
        <f t="shared" si="7"/>
        <v>-0.2</v>
      </c>
      <c r="V17" s="75">
        <f t="shared" si="8"/>
        <v>0</v>
      </c>
      <c r="W17" s="75">
        <f t="shared" si="9"/>
        <v>0</v>
      </c>
      <c r="X17" s="75">
        <f t="shared" si="10"/>
        <v>0</v>
      </c>
      <c r="Y17" s="75">
        <f t="shared" si="11"/>
        <v>0</v>
      </c>
      <c r="Z17" s="75">
        <f t="shared" si="12"/>
        <v>0</v>
      </c>
      <c r="AA17" s="75">
        <f t="shared" si="13"/>
        <v>0</v>
      </c>
      <c r="AB17" s="75">
        <f t="shared" si="14"/>
        <v>0</v>
      </c>
      <c r="AC17" s="75">
        <f t="shared" si="15"/>
        <v>-0.2</v>
      </c>
    </row>
    <row r="18" ht="21" customHeight="1" spans="1:29">
      <c r="A18" s="76" t="s">
        <v>155</v>
      </c>
      <c r="B18" s="76" t="s">
        <v>156</v>
      </c>
      <c r="C18" s="75">
        <f t="shared" si="1"/>
        <v>0.2</v>
      </c>
      <c r="D18" s="75">
        <f t="shared" si="2"/>
        <v>0.2</v>
      </c>
      <c r="E18" s="75"/>
      <c r="F18" s="75">
        <v>0.2</v>
      </c>
      <c r="G18" s="75">
        <f t="shared" si="3"/>
        <v>0</v>
      </c>
      <c r="H18" s="75"/>
      <c r="I18" s="75"/>
      <c r="J18" s="75"/>
      <c r="K18" s="75"/>
      <c r="L18" s="75">
        <f t="shared" si="4"/>
        <v>0.2</v>
      </c>
      <c r="M18" s="75">
        <f t="shared" si="5"/>
        <v>0.2</v>
      </c>
      <c r="N18" s="75"/>
      <c r="O18" s="75">
        <v>0.2</v>
      </c>
      <c r="P18" s="75">
        <f t="shared" si="6"/>
        <v>0</v>
      </c>
      <c r="Q18" s="75"/>
      <c r="R18" s="75"/>
      <c r="S18" s="75"/>
      <c r="T18" s="75"/>
      <c r="U18" s="75">
        <f t="shared" si="7"/>
        <v>0</v>
      </c>
      <c r="V18" s="75">
        <f t="shared" si="8"/>
        <v>0</v>
      </c>
      <c r="W18" s="75">
        <f t="shared" si="9"/>
        <v>0</v>
      </c>
      <c r="X18" s="75">
        <f t="shared" si="10"/>
        <v>0</v>
      </c>
      <c r="Y18" s="75">
        <f t="shared" si="11"/>
        <v>0</v>
      </c>
      <c r="Z18" s="75">
        <f t="shared" si="12"/>
        <v>0</v>
      </c>
      <c r="AA18" s="75">
        <f t="shared" si="13"/>
        <v>0</v>
      </c>
      <c r="AB18" s="75">
        <f t="shared" si="14"/>
        <v>0</v>
      </c>
      <c r="AC18" s="75">
        <f t="shared" si="15"/>
        <v>0</v>
      </c>
    </row>
    <row r="19" ht="21" customHeight="1" spans="1:29">
      <c r="A19" s="76" t="s">
        <v>157</v>
      </c>
      <c r="B19" s="76" t="s">
        <v>168</v>
      </c>
      <c r="C19" s="75">
        <f t="shared" si="1"/>
        <v>0.3</v>
      </c>
      <c r="D19" s="75">
        <f t="shared" si="2"/>
        <v>0.3</v>
      </c>
      <c r="E19" s="75"/>
      <c r="F19" s="75">
        <v>0.3</v>
      </c>
      <c r="G19" s="75">
        <f t="shared" si="3"/>
        <v>0</v>
      </c>
      <c r="H19" s="75"/>
      <c r="I19" s="75"/>
      <c r="J19" s="75"/>
      <c r="K19" s="75"/>
      <c r="L19" s="75">
        <f t="shared" si="4"/>
        <v>0.3</v>
      </c>
      <c r="M19" s="75">
        <f t="shared" si="5"/>
        <v>0.3</v>
      </c>
      <c r="N19" s="75"/>
      <c r="O19" s="75">
        <v>0.3</v>
      </c>
      <c r="P19" s="75">
        <f t="shared" si="6"/>
        <v>0</v>
      </c>
      <c r="Q19" s="75"/>
      <c r="R19" s="75"/>
      <c r="S19" s="75"/>
      <c r="T19" s="75"/>
      <c r="U19" s="75">
        <f t="shared" si="7"/>
        <v>0</v>
      </c>
      <c r="V19" s="75">
        <f t="shared" si="8"/>
        <v>0</v>
      </c>
      <c r="W19" s="75">
        <f t="shared" si="9"/>
        <v>0</v>
      </c>
      <c r="X19" s="75">
        <f t="shared" si="10"/>
        <v>0</v>
      </c>
      <c r="Y19" s="75">
        <f t="shared" si="11"/>
        <v>0</v>
      </c>
      <c r="Z19" s="75">
        <f t="shared" si="12"/>
        <v>0</v>
      </c>
      <c r="AA19" s="75">
        <f t="shared" si="13"/>
        <v>0</v>
      </c>
      <c r="AB19" s="75">
        <f t="shared" si="14"/>
        <v>0</v>
      </c>
      <c r="AC19" s="75">
        <f t="shared" si="15"/>
        <v>0</v>
      </c>
    </row>
    <row r="20" ht="21" customHeight="1" spans="1:29">
      <c r="A20" s="76" t="s">
        <v>159</v>
      </c>
      <c r="B20" s="76" t="s">
        <v>160</v>
      </c>
      <c r="C20" s="75">
        <f t="shared" si="1"/>
        <v>0.48</v>
      </c>
      <c r="D20" s="75">
        <f t="shared" si="2"/>
        <v>0.48</v>
      </c>
      <c r="E20" s="75"/>
      <c r="F20" s="75">
        <v>0.48</v>
      </c>
      <c r="G20" s="75">
        <f t="shared" si="3"/>
        <v>0</v>
      </c>
      <c r="H20" s="75"/>
      <c r="I20" s="75"/>
      <c r="J20" s="75"/>
      <c r="K20" s="75"/>
      <c r="L20" s="75">
        <f t="shared" si="4"/>
        <v>0.4</v>
      </c>
      <c r="M20" s="75">
        <f t="shared" si="5"/>
        <v>0.4</v>
      </c>
      <c r="N20" s="75"/>
      <c r="O20" s="75">
        <v>0.4</v>
      </c>
      <c r="P20" s="75">
        <f t="shared" si="6"/>
        <v>0</v>
      </c>
      <c r="Q20" s="75"/>
      <c r="R20" s="75"/>
      <c r="S20" s="75"/>
      <c r="T20" s="75"/>
      <c r="U20" s="75">
        <f t="shared" si="7"/>
        <v>-0.08</v>
      </c>
      <c r="V20" s="75">
        <f t="shared" si="8"/>
        <v>-0.08</v>
      </c>
      <c r="W20" s="75">
        <f t="shared" si="9"/>
        <v>0</v>
      </c>
      <c r="X20" s="75">
        <f t="shared" si="10"/>
        <v>-0.08</v>
      </c>
      <c r="Y20" s="75">
        <f t="shared" si="11"/>
        <v>0</v>
      </c>
      <c r="Z20" s="75">
        <f t="shared" si="12"/>
        <v>0</v>
      </c>
      <c r="AA20" s="75">
        <f t="shared" si="13"/>
        <v>0</v>
      </c>
      <c r="AB20" s="75">
        <f t="shared" si="14"/>
        <v>0</v>
      </c>
      <c r="AC20" s="75">
        <f t="shared" si="15"/>
        <v>0</v>
      </c>
    </row>
    <row r="21" ht="21" customHeight="1" spans="1:29">
      <c r="A21" s="76" t="s">
        <v>161</v>
      </c>
      <c r="B21" s="76" t="s">
        <v>162</v>
      </c>
      <c r="C21" s="75">
        <f t="shared" si="1"/>
        <v>21.75</v>
      </c>
      <c r="D21" s="75">
        <f t="shared" si="2"/>
        <v>21.75</v>
      </c>
      <c r="E21" s="75"/>
      <c r="F21" s="75"/>
      <c r="G21" s="75">
        <f t="shared" si="3"/>
        <v>21.75</v>
      </c>
      <c r="H21" s="75"/>
      <c r="I21" s="75">
        <v>21.75</v>
      </c>
      <c r="J21" s="75"/>
      <c r="K21" s="75"/>
      <c r="L21" s="75">
        <f t="shared" si="4"/>
        <v>21</v>
      </c>
      <c r="M21" s="75">
        <f t="shared" si="5"/>
        <v>21</v>
      </c>
      <c r="N21" s="75"/>
      <c r="O21" s="75"/>
      <c r="P21" s="75">
        <f t="shared" si="6"/>
        <v>21</v>
      </c>
      <c r="Q21" s="75"/>
      <c r="R21" s="75">
        <v>21</v>
      </c>
      <c r="S21" s="75"/>
      <c r="T21" s="75"/>
      <c r="U21" s="75">
        <f t="shared" si="7"/>
        <v>-0.75</v>
      </c>
      <c r="V21" s="75">
        <f t="shared" si="8"/>
        <v>-0.75</v>
      </c>
      <c r="W21" s="75">
        <f t="shared" si="9"/>
        <v>0</v>
      </c>
      <c r="X21" s="75">
        <f t="shared" si="10"/>
        <v>0</v>
      </c>
      <c r="Y21" s="75">
        <f t="shared" si="11"/>
        <v>-0.75</v>
      </c>
      <c r="Z21" s="75">
        <f t="shared" si="12"/>
        <v>0</v>
      </c>
      <c r="AA21" s="75">
        <f t="shared" si="13"/>
        <v>-0.75</v>
      </c>
      <c r="AB21" s="75">
        <f t="shared" si="14"/>
        <v>0</v>
      </c>
      <c r="AC21" s="75">
        <f t="shared" si="15"/>
        <v>0</v>
      </c>
    </row>
    <row r="22" ht="21" customHeight="1" spans="1:29">
      <c r="A22" s="77" t="s">
        <v>163</v>
      </c>
      <c r="B22" s="77" t="s">
        <v>169</v>
      </c>
      <c r="C22" s="72">
        <f t="shared" si="1"/>
        <v>1.5</v>
      </c>
      <c r="D22" s="72">
        <f t="shared" si="2"/>
        <v>0.5</v>
      </c>
      <c r="E22" s="72"/>
      <c r="F22" s="72">
        <v>0.5</v>
      </c>
      <c r="G22" s="72">
        <f t="shared" si="3"/>
        <v>0</v>
      </c>
      <c r="H22" s="72"/>
      <c r="I22" s="72"/>
      <c r="J22" s="72"/>
      <c r="K22" s="72">
        <v>1</v>
      </c>
      <c r="L22" s="72">
        <f t="shared" si="4"/>
        <v>0.39</v>
      </c>
      <c r="M22" s="72">
        <f t="shared" si="5"/>
        <v>0.39</v>
      </c>
      <c r="N22" s="72"/>
      <c r="O22" s="72">
        <v>0.39</v>
      </c>
      <c r="P22" s="72">
        <f t="shared" si="6"/>
        <v>0</v>
      </c>
      <c r="Q22" s="72"/>
      <c r="R22" s="72"/>
      <c r="S22" s="72"/>
      <c r="T22" s="72"/>
      <c r="U22" s="72">
        <f t="shared" si="7"/>
        <v>-1.11</v>
      </c>
      <c r="V22" s="72">
        <f t="shared" si="8"/>
        <v>-0.11</v>
      </c>
      <c r="W22" s="72">
        <f t="shared" si="9"/>
        <v>0</v>
      </c>
      <c r="X22" s="72">
        <f t="shared" si="10"/>
        <v>-0.11</v>
      </c>
      <c r="Y22" s="72">
        <f t="shared" si="11"/>
        <v>0</v>
      </c>
      <c r="Z22" s="72">
        <f t="shared" si="12"/>
        <v>0</v>
      </c>
      <c r="AA22" s="72">
        <f t="shared" si="13"/>
        <v>0</v>
      </c>
      <c r="AB22" s="72">
        <f t="shared" si="14"/>
        <v>0</v>
      </c>
      <c r="AC22" s="72">
        <f t="shared" si="15"/>
        <v>-1</v>
      </c>
    </row>
    <row r="23" ht="21" customHeight="1" spans="1:29">
      <c r="A23" s="78">
        <v>504014</v>
      </c>
      <c r="B23" s="78" t="s">
        <v>165</v>
      </c>
      <c r="C23" s="75"/>
      <c r="D23" s="75"/>
      <c r="E23" s="75"/>
      <c r="F23" s="75"/>
      <c r="G23" s="75"/>
      <c r="H23" s="75"/>
      <c r="I23" s="75"/>
      <c r="J23" s="75"/>
      <c r="K23" s="75"/>
      <c r="L23" s="75">
        <f>M23+S23+T23</f>
        <v>0.1</v>
      </c>
      <c r="M23" s="75">
        <f>SUM(N23:P23)</f>
        <v>0.1</v>
      </c>
      <c r="N23" s="75"/>
      <c r="O23" s="75">
        <v>0.1</v>
      </c>
      <c r="P23" s="75"/>
      <c r="Q23" s="75"/>
      <c r="R23" s="75"/>
      <c r="S23" s="75"/>
      <c r="T23" s="75"/>
      <c r="U23" s="75">
        <f>L23-C23</f>
        <v>0.1</v>
      </c>
      <c r="V23" s="75">
        <f>M23-D23</f>
        <v>0.1</v>
      </c>
      <c r="W23" s="75">
        <f>N23-E23</f>
        <v>0</v>
      </c>
      <c r="X23" s="75">
        <f>O23-F23</f>
        <v>0.1</v>
      </c>
      <c r="Y23" s="75">
        <f>P23-G23</f>
        <v>0</v>
      </c>
      <c r="Z23" s="75">
        <f>Q23-H23</f>
        <v>0</v>
      </c>
      <c r="AA23" s="75">
        <f>R23-I23</f>
        <v>0</v>
      </c>
      <c r="AB23" s="75">
        <f>S23-J23</f>
        <v>0</v>
      </c>
      <c r="AC23" s="75">
        <f>T23-K23</f>
        <v>0</v>
      </c>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9" right="0.59" top="0.79" bottom="0.79" header="0.5" footer="0.5"/>
  <pageSetup paperSize="9" scale="59" fitToHeight="0" orientation="landscape" horizontalDpi="600" vertic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3"/>
  <sheetViews>
    <sheetView showGridLines="0" workbookViewId="0">
      <selection activeCell="D4" sqref="D4"/>
    </sheetView>
  </sheetViews>
  <sheetFormatPr defaultColWidth="12" defaultRowHeight="14.25"/>
  <cols>
    <col min="1" max="2" width="8.16666666666667" style="11" customWidth="1"/>
    <col min="3" max="3" width="16.5" style="11" customWidth="1"/>
    <col min="4" max="4" width="32.5" style="11" customWidth="1"/>
    <col min="5" max="5" width="26.1666666666667" style="11" customWidth="1"/>
    <col min="6" max="6" width="16.5" style="11" customWidth="1"/>
    <col min="7" max="7" width="16.8333333333333" style="11" customWidth="1"/>
    <col min="8" max="8" width="16.5" style="11" customWidth="1"/>
    <col min="9" max="9" width="26.1666666666667" style="11" customWidth="1"/>
    <col min="10" max="16384" width="12" style="11"/>
  </cols>
  <sheetData>
    <row r="1" ht="16.5" customHeight="1" spans="1:4">
      <c r="A1" s="12" t="s">
        <v>37</v>
      </c>
      <c r="B1" s="13"/>
      <c r="C1" s="13"/>
      <c r="D1" s="13"/>
    </row>
    <row r="2" ht="33.75" customHeight="1" spans="1:9">
      <c r="A2" s="14" t="s">
        <v>38</v>
      </c>
      <c r="B2" s="14"/>
      <c r="C2" s="14"/>
      <c r="D2" s="14"/>
      <c r="E2" s="14"/>
      <c r="F2" s="14"/>
      <c r="G2" s="14"/>
      <c r="H2" s="14"/>
      <c r="I2" s="14"/>
    </row>
    <row r="3" customHeight="1" spans="1:9">
      <c r="A3" s="15"/>
      <c r="B3" s="15"/>
      <c r="C3" s="15"/>
      <c r="D3" s="15"/>
      <c r="E3" s="15"/>
      <c r="F3" s="15"/>
      <c r="G3" s="15"/>
      <c r="H3" s="15"/>
      <c r="I3" s="15"/>
    </row>
    <row r="4" ht="21.75" customHeight="1" spans="1:4">
      <c r="A4" s="16"/>
      <c r="B4" s="17"/>
      <c r="C4" s="18"/>
      <c r="D4" s="18"/>
    </row>
    <row r="5" ht="21.95" customHeight="1" spans="1:9">
      <c r="A5" s="19" t="s">
        <v>389</v>
      </c>
      <c r="B5" s="20"/>
      <c r="C5" s="20"/>
      <c r="D5" s="21"/>
      <c r="E5" s="21"/>
      <c r="F5" s="21"/>
      <c r="G5" s="21"/>
      <c r="H5" s="21"/>
      <c r="I5" s="21"/>
    </row>
    <row r="6" ht="21.95" customHeight="1" spans="1:9">
      <c r="A6" s="22" t="s">
        <v>390</v>
      </c>
      <c r="B6" s="23"/>
      <c r="C6" s="23"/>
      <c r="D6" s="24"/>
      <c r="E6" s="24"/>
      <c r="F6" s="22" t="s">
        <v>391</v>
      </c>
      <c r="G6" s="25"/>
      <c r="H6" s="21"/>
      <c r="I6" s="21"/>
    </row>
    <row r="7" ht="21.95" customHeight="1" spans="1:9">
      <c r="A7" s="26" t="s">
        <v>392</v>
      </c>
      <c r="B7" s="27"/>
      <c r="C7" s="28"/>
      <c r="D7" s="29" t="s">
        <v>393</v>
      </c>
      <c r="E7" s="29"/>
      <c r="F7" s="30" t="s">
        <v>394</v>
      </c>
      <c r="G7" s="31"/>
      <c r="H7" s="32"/>
      <c r="I7" s="48"/>
    </row>
    <row r="8" ht="21.95" customHeight="1" spans="1:9">
      <c r="A8" s="33"/>
      <c r="B8" s="34"/>
      <c r="C8" s="35"/>
      <c r="D8" s="29" t="s">
        <v>395</v>
      </c>
      <c r="E8" s="29"/>
      <c r="F8" s="30" t="s">
        <v>395</v>
      </c>
      <c r="G8" s="31"/>
      <c r="H8" s="32"/>
      <c r="I8" s="48"/>
    </row>
    <row r="9" ht="21.95" customHeight="1" spans="1:9">
      <c r="A9" s="36"/>
      <c r="B9" s="37"/>
      <c r="C9" s="38"/>
      <c r="D9" s="29" t="s">
        <v>396</v>
      </c>
      <c r="E9" s="29"/>
      <c r="F9" s="30" t="s">
        <v>397</v>
      </c>
      <c r="G9" s="31"/>
      <c r="H9" s="32"/>
      <c r="I9" s="48"/>
    </row>
    <row r="10" ht="21.95" customHeight="1" spans="1:9">
      <c r="A10" s="21" t="s">
        <v>398</v>
      </c>
      <c r="B10" s="24" t="s">
        <v>399</v>
      </c>
      <c r="C10" s="24"/>
      <c r="D10" s="24"/>
      <c r="E10" s="24"/>
      <c r="F10" s="22" t="s">
        <v>400</v>
      </c>
      <c r="G10" s="23"/>
      <c r="H10" s="23"/>
      <c r="I10" s="25"/>
    </row>
    <row r="11" ht="101.1" customHeight="1" spans="1:9">
      <c r="A11" s="39"/>
      <c r="B11" s="40" t="s">
        <v>401</v>
      </c>
      <c r="C11" s="40"/>
      <c r="D11" s="40"/>
      <c r="E11" s="40"/>
      <c r="F11" s="41" t="s">
        <v>401</v>
      </c>
      <c r="G11" s="42"/>
      <c r="H11" s="43"/>
      <c r="I11" s="49"/>
    </row>
    <row r="12" ht="24" spans="1:9">
      <c r="A12" s="24" t="s">
        <v>402</v>
      </c>
      <c r="B12" s="44" t="s">
        <v>403</v>
      </c>
      <c r="C12" s="24" t="s">
        <v>404</v>
      </c>
      <c r="D12" s="24" t="s">
        <v>405</v>
      </c>
      <c r="E12" s="24" t="s">
        <v>406</v>
      </c>
      <c r="F12" s="24" t="s">
        <v>404</v>
      </c>
      <c r="G12" s="24" t="s">
        <v>405</v>
      </c>
      <c r="H12" s="24"/>
      <c r="I12" s="24" t="s">
        <v>406</v>
      </c>
    </row>
    <row r="13" ht="21.95" customHeight="1" spans="1:9">
      <c r="A13" s="24"/>
      <c r="B13" s="24" t="s">
        <v>407</v>
      </c>
      <c r="C13" s="24" t="s">
        <v>408</v>
      </c>
      <c r="D13" s="29" t="s">
        <v>409</v>
      </c>
      <c r="E13" s="45"/>
      <c r="F13" s="24" t="s">
        <v>408</v>
      </c>
      <c r="G13" s="46" t="s">
        <v>409</v>
      </c>
      <c r="H13" s="46"/>
      <c r="I13" s="45"/>
    </row>
    <row r="14" ht="21.95" customHeight="1" spans="1:9">
      <c r="A14" s="24"/>
      <c r="B14" s="21"/>
      <c r="C14" s="24"/>
      <c r="D14" s="29" t="s">
        <v>410</v>
      </c>
      <c r="E14" s="45"/>
      <c r="F14" s="24"/>
      <c r="G14" s="46" t="s">
        <v>410</v>
      </c>
      <c r="H14" s="46"/>
      <c r="I14" s="45"/>
    </row>
    <row r="15" ht="21.95" customHeight="1" spans="1:9">
      <c r="A15" s="24"/>
      <c r="B15" s="21"/>
      <c r="C15" s="24"/>
      <c r="D15" s="29" t="s">
        <v>411</v>
      </c>
      <c r="E15" s="45"/>
      <c r="F15" s="24"/>
      <c r="G15" s="46" t="s">
        <v>411</v>
      </c>
      <c r="H15" s="46"/>
      <c r="I15" s="45"/>
    </row>
    <row r="16" ht="21.95" customHeight="1" spans="1:9">
      <c r="A16" s="24"/>
      <c r="B16" s="21"/>
      <c r="C16" s="24" t="s">
        <v>412</v>
      </c>
      <c r="D16" s="29" t="s">
        <v>409</v>
      </c>
      <c r="E16" s="45"/>
      <c r="F16" s="24" t="s">
        <v>412</v>
      </c>
      <c r="G16" s="46" t="s">
        <v>409</v>
      </c>
      <c r="H16" s="46"/>
      <c r="I16" s="45"/>
    </row>
    <row r="17" ht="21.95" customHeight="1" spans="1:9">
      <c r="A17" s="24"/>
      <c r="B17" s="21"/>
      <c r="C17" s="24"/>
      <c r="D17" s="29" t="s">
        <v>410</v>
      </c>
      <c r="E17" s="45"/>
      <c r="F17" s="24"/>
      <c r="G17" s="46" t="s">
        <v>410</v>
      </c>
      <c r="H17" s="46"/>
      <c r="I17" s="45"/>
    </row>
    <row r="18" ht="21.95" customHeight="1" spans="1:9">
      <c r="A18" s="24"/>
      <c r="B18" s="21"/>
      <c r="C18" s="24"/>
      <c r="D18" s="29" t="s">
        <v>411</v>
      </c>
      <c r="E18" s="45"/>
      <c r="F18" s="24"/>
      <c r="G18" s="46" t="s">
        <v>411</v>
      </c>
      <c r="H18" s="46"/>
      <c r="I18" s="45"/>
    </row>
    <row r="19" ht="21.95" customHeight="1" spans="1:9">
      <c r="A19" s="24"/>
      <c r="B19" s="21"/>
      <c r="C19" s="24" t="s">
        <v>413</v>
      </c>
      <c r="D19" s="29" t="s">
        <v>409</v>
      </c>
      <c r="E19" s="45"/>
      <c r="F19" s="24" t="s">
        <v>413</v>
      </c>
      <c r="G19" s="46" t="s">
        <v>409</v>
      </c>
      <c r="H19" s="46"/>
      <c r="I19" s="45"/>
    </row>
    <row r="20" ht="21.95" customHeight="1" spans="1:9">
      <c r="A20" s="24"/>
      <c r="B20" s="21"/>
      <c r="C20" s="24"/>
      <c r="D20" s="29" t="s">
        <v>410</v>
      </c>
      <c r="E20" s="45"/>
      <c r="F20" s="24"/>
      <c r="G20" s="46" t="s">
        <v>410</v>
      </c>
      <c r="H20" s="46"/>
      <c r="I20" s="45"/>
    </row>
    <row r="21" ht="21.95" customHeight="1" spans="1:9">
      <c r="A21" s="24"/>
      <c r="B21" s="21"/>
      <c r="C21" s="24"/>
      <c r="D21" s="29" t="s">
        <v>411</v>
      </c>
      <c r="E21" s="45"/>
      <c r="F21" s="24"/>
      <c r="G21" s="46" t="s">
        <v>411</v>
      </c>
      <c r="H21" s="46"/>
      <c r="I21" s="45"/>
    </row>
    <row r="22" ht="21.95" customHeight="1" spans="1:9">
      <c r="A22" s="24"/>
      <c r="B22" s="21"/>
      <c r="C22" s="24" t="s">
        <v>414</v>
      </c>
      <c r="D22" s="29" t="s">
        <v>409</v>
      </c>
      <c r="E22" s="45"/>
      <c r="F22" s="24" t="s">
        <v>414</v>
      </c>
      <c r="G22" s="46" t="s">
        <v>409</v>
      </c>
      <c r="H22" s="46"/>
      <c r="I22" s="45"/>
    </row>
    <row r="23" ht="21.95" customHeight="1" spans="1:9">
      <c r="A23" s="24"/>
      <c r="B23" s="21"/>
      <c r="C23" s="24"/>
      <c r="D23" s="29" t="s">
        <v>410</v>
      </c>
      <c r="E23" s="45"/>
      <c r="F23" s="24"/>
      <c r="G23" s="46" t="s">
        <v>410</v>
      </c>
      <c r="H23" s="46"/>
      <c r="I23" s="45"/>
    </row>
    <row r="24" ht="21.95" customHeight="1" spans="1:9">
      <c r="A24" s="24"/>
      <c r="B24" s="21"/>
      <c r="C24" s="24"/>
      <c r="D24" s="29" t="s">
        <v>411</v>
      </c>
      <c r="E24" s="45"/>
      <c r="F24" s="24"/>
      <c r="G24" s="46" t="s">
        <v>411</v>
      </c>
      <c r="H24" s="46"/>
      <c r="I24" s="45"/>
    </row>
    <row r="25" ht="21.95" customHeight="1" spans="1:9">
      <c r="A25" s="24"/>
      <c r="B25" s="21"/>
      <c r="C25" s="24" t="s">
        <v>415</v>
      </c>
      <c r="D25" s="45"/>
      <c r="E25" s="24"/>
      <c r="F25" s="24" t="s">
        <v>415</v>
      </c>
      <c r="G25" s="46"/>
      <c r="H25" s="46"/>
      <c r="I25" s="45"/>
    </row>
    <row r="26" ht="21.95" customHeight="1" spans="1:9">
      <c r="A26" s="24"/>
      <c r="B26" s="24" t="s">
        <v>416</v>
      </c>
      <c r="C26" s="24" t="s">
        <v>417</v>
      </c>
      <c r="D26" s="29" t="s">
        <v>409</v>
      </c>
      <c r="E26" s="45"/>
      <c r="F26" s="24" t="s">
        <v>417</v>
      </c>
      <c r="G26" s="46" t="s">
        <v>409</v>
      </c>
      <c r="H26" s="46"/>
      <c r="I26" s="45"/>
    </row>
    <row r="27" ht="21.95" customHeight="1" spans="1:9">
      <c r="A27" s="24"/>
      <c r="B27" s="21"/>
      <c r="C27" s="24"/>
      <c r="D27" s="29" t="s">
        <v>410</v>
      </c>
      <c r="E27" s="45"/>
      <c r="F27" s="24"/>
      <c r="G27" s="46" t="s">
        <v>410</v>
      </c>
      <c r="H27" s="46"/>
      <c r="I27" s="45"/>
    </row>
    <row r="28" ht="21.95" customHeight="1" spans="1:9">
      <c r="A28" s="24"/>
      <c r="B28" s="21"/>
      <c r="C28" s="24"/>
      <c r="D28" s="29" t="s">
        <v>411</v>
      </c>
      <c r="E28" s="45"/>
      <c r="F28" s="24"/>
      <c r="G28" s="46" t="s">
        <v>411</v>
      </c>
      <c r="H28" s="46"/>
      <c r="I28" s="45"/>
    </row>
    <row r="29" ht="21.95" customHeight="1" spans="1:9">
      <c r="A29" s="24"/>
      <c r="B29" s="21"/>
      <c r="C29" s="24" t="s">
        <v>418</v>
      </c>
      <c r="D29" s="29" t="s">
        <v>409</v>
      </c>
      <c r="E29" s="45"/>
      <c r="F29" s="24" t="s">
        <v>418</v>
      </c>
      <c r="G29" s="46" t="s">
        <v>409</v>
      </c>
      <c r="H29" s="46"/>
      <c r="I29" s="45"/>
    </row>
    <row r="30" ht="21.95" customHeight="1" spans="1:9">
      <c r="A30" s="24"/>
      <c r="B30" s="21"/>
      <c r="C30" s="24"/>
      <c r="D30" s="29" t="s">
        <v>410</v>
      </c>
      <c r="E30" s="45"/>
      <c r="F30" s="24"/>
      <c r="G30" s="46" t="s">
        <v>410</v>
      </c>
      <c r="H30" s="46"/>
      <c r="I30" s="45"/>
    </row>
    <row r="31" ht="21.95" customHeight="1" spans="1:9">
      <c r="A31" s="24"/>
      <c r="B31" s="21"/>
      <c r="C31" s="24"/>
      <c r="D31" s="29" t="s">
        <v>411</v>
      </c>
      <c r="E31" s="45"/>
      <c r="F31" s="24"/>
      <c r="G31" s="46" t="s">
        <v>411</v>
      </c>
      <c r="H31" s="46"/>
      <c r="I31" s="45"/>
    </row>
    <row r="32" ht="21.95" customHeight="1" spans="1:9">
      <c r="A32" s="24"/>
      <c r="B32" s="21"/>
      <c r="C32" s="24" t="s">
        <v>419</v>
      </c>
      <c r="D32" s="29" t="s">
        <v>409</v>
      </c>
      <c r="E32" s="45"/>
      <c r="F32" s="24" t="s">
        <v>419</v>
      </c>
      <c r="G32" s="46" t="s">
        <v>409</v>
      </c>
      <c r="H32" s="46"/>
      <c r="I32" s="45"/>
    </row>
    <row r="33" ht="21.95" customHeight="1" spans="1:9">
      <c r="A33" s="24"/>
      <c r="B33" s="21"/>
      <c r="C33" s="24"/>
      <c r="D33" s="29" t="s">
        <v>410</v>
      </c>
      <c r="E33" s="45"/>
      <c r="F33" s="24"/>
      <c r="G33" s="46" t="s">
        <v>410</v>
      </c>
      <c r="H33" s="46"/>
      <c r="I33" s="45"/>
    </row>
    <row r="34" ht="21.95" customHeight="1" spans="1:9">
      <c r="A34" s="24"/>
      <c r="B34" s="21"/>
      <c r="C34" s="24"/>
      <c r="D34" s="29" t="s">
        <v>411</v>
      </c>
      <c r="E34" s="45"/>
      <c r="F34" s="24"/>
      <c r="G34" s="46" t="s">
        <v>411</v>
      </c>
      <c r="H34" s="46"/>
      <c r="I34" s="45"/>
    </row>
    <row r="35" ht="21.95" customHeight="1" spans="1:9">
      <c r="A35" s="24"/>
      <c r="B35" s="21"/>
      <c r="C35" s="24" t="s">
        <v>420</v>
      </c>
      <c r="D35" s="29" t="s">
        <v>409</v>
      </c>
      <c r="E35" s="45"/>
      <c r="F35" s="24" t="s">
        <v>420</v>
      </c>
      <c r="G35" s="46" t="s">
        <v>409</v>
      </c>
      <c r="H35" s="46"/>
      <c r="I35" s="45"/>
    </row>
    <row r="36" ht="21.95" customHeight="1" spans="1:9">
      <c r="A36" s="24"/>
      <c r="B36" s="21"/>
      <c r="C36" s="24"/>
      <c r="D36" s="29" t="s">
        <v>410</v>
      </c>
      <c r="E36" s="45"/>
      <c r="F36" s="24"/>
      <c r="G36" s="46" t="s">
        <v>410</v>
      </c>
      <c r="H36" s="46"/>
      <c r="I36" s="45"/>
    </row>
    <row r="37" ht="21.95" customHeight="1" spans="1:9">
      <c r="A37" s="24"/>
      <c r="B37" s="21"/>
      <c r="C37" s="24"/>
      <c r="D37" s="29" t="s">
        <v>411</v>
      </c>
      <c r="E37" s="45"/>
      <c r="F37" s="24"/>
      <c r="G37" s="46" t="s">
        <v>411</v>
      </c>
      <c r="H37" s="46"/>
      <c r="I37" s="45"/>
    </row>
    <row r="38" ht="21.95" customHeight="1" spans="1:9">
      <c r="A38" s="24"/>
      <c r="B38" s="21"/>
      <c r="C38" s="24" t="s">
        <v>415</v>
      </c>
      <c r="D38" s="45"/>
      <c r="E38" s="45"/>
      <c r="F38" s="24" t="s">
        <v>415</v>
      </c>
      <c r="G38" s="46"/>
      <c r="H38" s="46"/>
      <c r="I38" s="45"/>
    </row>
    <row r="39" ht="21.95" customHeight="1" spans="1:9">
      <c r="A39" s="24"/>
      <c r="B39" s="24" t="s">
        <v>421</v>
      </c>
      <c r="C39" s="24" t="s">
        <v>422</v>
      </c>
      <c r="D39" s="29" t="s">
        <v>409</v>
      </c>
      <c r="E39" s="21"/>
      <c r="F39" s="24" t="s">
        <v>422</v>
      </c>
      <c r="G39" s="46" t="s">
        <v>409</v>
      </c>
      <c r="H39" s="46"/>
      <c r="I39" s="45"/>
    </row>
    <row r="40" ht="21.95" customHeight="1" spans="1:9">
      <c r="A40" s="24"/>
      <c r="B40" s="24"/>
      <c r="C40" s="24"/>
      <c r="D40" s="29" t="s">
        <v>410</v>
      </c>
      <c r="E40" s="24"/>
      <c r="F40" s="24"/>
      <c r="G40" s="46" t="s">
        <v>410</v>
      </c>
      <c r="H40" s="46"/>
      <c r="I40" s="45"/>
    </row>
    <row r="41" ht="21.95" customHeight="1" spans="1:9">
      <c r="A41" s="24"/>
      <c r="B41" s="24"/>
      <c r="C41" s="24"/>
      <c r="D41" s="29" t="s">
        <v>411</v>
      </c>
      <c r="E41" s="24"/>
      <c r="F41" s="24"/>
      <c r="G41" s="46" t="s">
        <v>411</v>
      </c>
      <c r="H41" s="46"/>
      <c r="I41" s="45"/>
    </row>
    <row r="42" ht="21.95" customHeight="1" spans="1:9">
      <c r="A42" s="24"/>
      <c r="B42" s="24"/>
      <c r="C42" s="24" t="s">
        <v>415</v>
      </c>
      <c r="D42" s="45"/>
      <c r="E42" s="24"/>
      <c r="F42" s="24" t="s">
        <v>415</v>
      </c>
      <c r="G42" s="46"/>
      <c r="H42" s="46"/>
      <c r="I42" s="45"/>
    </row>
    <row r="43" ht="21" customHeight="1" spans="1:9">
      <c r="A43" s="47" t="s">
        <v>423</v>
      </c>
      <c r="B43" s="47"/>
      <c r="C43" s="47"/>
      <c r="D43" s="47"/>
      <c r="E43" s="47"/>
      <c r="F43" s="47"/>
      <c r="G43" s="47"/>
      <c r="H43" s="47"/>
      <c r="I43" s="47"/>
    </row>
  </sheetData>
  <mergeCells count="74">
    <mergeCell ref="A2:I2"/>
    <mergeCell ref="A3:I3"/>
    <mergeCell ref="A5:C5"/>
    <mergeCell ref="D5:I5"/>
    <mergeCell ref="A6:C6"/>
    <mergeCell ref="D6:E6"/>
    <mergeCell ref="F6:G6"/>
    <mergeCell ref="H6:I6"/>
    <mergeCell ref="F7:G7"/>
    <mergeCell ref="H7:I7"/>
    <mergeCell ref="F8:G8"/>
    <mergeCell ref="H8:I8"/>
    <mergeCell ref="F9:G9"/>
    <mergeCell ref="H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A43:I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F13:F15"/>
    <mergeCell ref="F16:F18"/>
    <mergeCell ref="F19:F21"/>
    <mergeCell ref="F22:F24"/>
    <mergeCell ref="F26:F28"/>
    <mergeCell ref="F29:F31"/>
    <mergeCell ref="F32:F34"/>
    <mergeCell ref="F35:F37"/>
    <mergeCell ref="F39:F41"/>
    <mergeCell ref="A7:C9"/>
  </mergeCells>
  <printOptions horizontalCentered="1"/>
  <pageMargins left="0.47" right="0.47" top="0.39" bottom="0.39" header="0.35" footer="0.2"/>
  <pageSetup paperSize="9" scale="68" orientation="portrait" vertic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workbookViewId="0">
      <selection activeCell="D11" sqref="D11:E11"/>
    </sheetView>
  </sheetViews>
  <sheetFormatPr defaultColWidth="12" defaultRowHeight="14.25" outlineLevelCol="7"/>
  <cols>
    <col min="1" max="1" width="12" style="11"/>
    <col min="2" max="3" width="16.3333333333333" style="11" customWidth="1"/>
    <col min="4" max="4" width="9.33333333333333" style="11" customWidth="1"/>
    <col min="5" max="5" width="42" style="11" customWidth="1"/>
    <col min="6" max="8" width="18" style="11" customWidth="1"/>
    <col min="9" max="16384" width="12" style="11"/>
  </cols>
  <sheetData>
    <row r="1" s="50" customFormat="1" ht="16.5" customHeight="1" spans="1:4">
      <c r="A1" s="12" t="s">
        <v>40</v>
      </c>
      <c r="B1" s="52"/>
      <c r="C1" s="52"/>
      <c r="D1" s="52"/>
    </row>
    <row r="2" ht="23.25" customHeight="1" spans="1:8">
      <c r="A2" s="14" t="s">
        <v>41</v>
      </c>
      <c r="B2" s="14"/>
      <c r="C2" s="14"/>
      <c r="D2" s="14"/>
      <c r="E2" s="14"/>
      <c r="F2" s="14"/>
      <c r="G2" s="14"/>
      <c r="H2" s="14"/>
    </row>
    <row r="3" ht="18" customHeight="1" spans="1:8">
      <c r="A3" s="15"/>
      <c r="B3" s="15"/>
      <c r="C3" s="15"/>
      <c r="D3" s="15"/>
      <c r="E3" s="15"/>
      <c r="F3" s="15"/>
      <c r="G3" s="15"/>
      <c r="H3" s="15"/>
    </row>
    <row r="4" s="50" customFormat="1" ht="17.25" customHeight="1" spans="1:4">
      <c r="A4" s="12"/>
      <c r="B4" s="12"/>
      <c r="C4" s="12"/>
      <c r="D4" s="12"/>
    </row>
    <row r="5" ht="21.95" customHeight="1" spans="1:8">
      <c r="A5" s="24" t="s">
        <v>424</v>
      </c>
      <c r="B5" s="24"/>
      <c r="C5" s="24"/>
      <c r="D5" s="24"/>
      <c r="E5" s="24"/>
      <c r="F5" s="24"/>
      <c r="G5" s="24"/>
      <c r="H5" s="24"/>
    </row>
    <row r="6" ht="21.95" customHeight="1" spans="1:8">
      <c r="A6" s="24" t="s">
        <v>425</v>
      </c>
      <c r="B6" s="24" t="s">
        <v>426</v>
      </c>
      <c r="C6" s="24"/>
      <c r="D6" s="21" t="s">
        <v>427</v>
      </c>
      <c r="E6" s="21"/>
      <c r="F6" s="21" t="s">
        <v>428</v>
      </c>
      <c r="G6" s="21"/>
      <c r="H6" s="21"/>
    </row>
    <row r="7" ht="21.95" customHeight="1" spans="1:8">
      <c r="A7" s="24"/>
      <c r="B7" s="24"/>
      <c r="C7" s="24"/>
      <c r="D7" s="21"/>
      <c r="E7" s="21"/>
      <c r="F7" s="21" t="s">
        <v>429</v>
      </c>
      <c r="G7" s="21" t="s">
        <v>430</v>
      </c>
      <c r="H7" s="21" t="s">
        <v>431</v>
      </c>
    </row>
    <row r="8" ht="21.95" customHeight="1" spans="1:8">
      <c r="A8" s="24"/>
      <c r="B8" s="24" t="s">
        <v>432</v>
      </c>
      <c r="C8" s="24"/>
      <c r="D8" s="24"/>
      <c r="E8" s="24"/>
      <c r="F8" s="45"/>
      <c r="G8" s="45"/>
      <c r="H8" s="45"/>
    </row>
    <row r="9" ht="21.95" customHeight="1" spans="1:8">
      <c r="A9" s="24"/>
      <c r="B9" s="24" t="s">
        <v>433</v>
      </c>
      <c r="C9" s="24"/>
      <c r="D9" s="24"/>
      <c r="E9" s="24"/>
      <c r="F9" s="45"/>
      <c r="G9" s="45"/>
      <c r="H9" s="45"/>
    </row>
    <row r="10" ht="21.95" customHeight="1" spans="1:8">
      <c r="A10" s="24"/>
      <c r="B10" s="24" t="s">
        <v>434</v>
      </c>
      <c r="C10" s="24"/>
      <c r="D10" s="24"/>
      <c r="E10" s="24"/>
      <c r="F10" s="45"/>
      <c r="G10" s="45"/>
      <c r="H10" s="45"/>
    </row>
    <row r="11" ht="21.95" customHeight="1" spans="1:8">
      <c r="A11" s="24"/>
      <c r="B11" s="24" t="s">
        <v>415</v>
      </c>
      <c r="C11" s="24"/>
      <c r="D11" s="24"/>
      <c r="E11" s="24"/>
      <c r="F11" s="45"/>
      <c r="G11" s="45"/>
      <c r="H11" s="45"/>
    </row>
    <row r="12" ht="21.95" customHeight="1" spans="1:8">
      <c r="A12" s="24"/>
      <c r="B12" s="24" t="s">
        <v>435</v>
      </c>
      <c r="C12" s="24"/>
      <c r="D12" s="24"/>
      <c r="E12" s="21"/>
      <c r="F12" s="45"/>
      <c r="G12" s="45"/>
      <c r="H12" s="45"/>
    </row>
    <row r="13" ht="74.1" customHeight="1" spans="1:8">
      <c r="A13" s="21" t="s">
        <v>436</v>
      </c>
      <c r="B13" s="53" t="s">
        <v>401</v>
      </c>
      <c r="C13" s="54"/>
      <c r="D13" s="54"/>
      <c r="E13" s="54"/>
      <c r="F13" s="54"/>
      <c r="G13" s="54"/>
      <c r="H13" s="54"/>
    </row>
    <row r="14" ht="21.95" customHeight="1" spans="1:8">
      <c r="A14" s="24" t="s">
        <v>437</v>
      </c>
      <c r="B14" s="21" t="s">
        <v>438</v>
      </c>
      <c r="C14" s="21" t="s">
        <v>404</v>
      </c>
      <c r="D14" s="21"/>
      <c r="E14" s="21" t="s">
        <v>405</v>
      </c>
      <c r="F14" s="21"/>
      <c r="G14" s="21" t="s">
        <v>406</v>
      </c>
      <c r="H14" s="21"/>
    </row>
    <row r="15" ht="21.95" customHeight="1" spans="1:8">
      <c r="A15" s="21"/>
      <c r="B15" s="21" t="s">
        <v>439</v>
      </c>
      <c r="C15" s="21" t="s">
        <v>408</v>
      </c>
      <c r="D15" s="21"/>
      <c r="E15" s="46" t="s">
        <v>409</v>
      </c>
      <c r="F15" s="55"/>
      <c r="G15" s="55"/>
      <c r="H15" s="55"/>
    </row>
    <row r="16" ht="21.95" customHeight="1" spans="1:8">
      <c r="A16" s="21"/>
      <c r="B16" s="21"/>
      <c r="C16" s="21"/>
      <c r="D16" s="21"/>
      <c r="E16" s="46" t="s">
        <v>410</v>
      </c>
      <c r="F16" s="55"/>
      <c r="G16" s="55"/>
      <c r="H16" s="55"/>
    </row>
    <row r="17" ht="21.95" customHeight="1" spans="1:8">
      <c r="A17" s="21"/>
      <c r="B17" s="21"/>
      <c r="C17" s="21"/>
      <c r="D17" s="21"/>
      <c r="E17" s="46" t="s">
        <v>411</v>
      </c>
      <c r="F17" s="55"/>
      <c r="G17" s="55"/>
      <c r="H17" s="55"/>
    </row>
    <row r="18" ht="21.95" customHeight="1" spans="1:8">
      <c r="A18" s="21"/>
      <c r="B18" s="21"/>
      <c r="C18" s="24" t="s">
        <v>412</v>
      </c>
      <c r="D18" s="24"/>
      <c r="E18" s="46" t="s">
        <v>409</v>
      </c>
      <c r="F18" s="55"/>
      <c r="G18" s="55"/>
      <c r="H18" s="55"/>
    </row>
    <row r="19" ht="21.95" customHeight="1" spans="1:8">
      <c r="A19" s="21"/>
      <c r="B19" s="21"/>
      <c r="C19" s="24"/>
      <c r="D19" s="24"/>
      <c r="E19" s="46" t="s">
        <v>410</v>
      </c>
      <c r="F19" s="55"/>
      <c r="G19" s="56"/>
      <c r="H19" s="56"/>
    </row>
    <row r="20" ht="21.95" customHeight="1" spans="1:8">
      <c r="A20" s="21"/>
      <c r="B20" s="21"/>
      <c r="C20" s="24"/>
      <c r="D20" s="24"/>
      <c r="E20" s="46" t="s">
        <v>411</v>
      </c>
      <c r="F20" s="57"/>
      <c r="G20" s="55"/>
      <c r="H20" s="55"/>
    </row>
    <row r="21" ht="21.95" customHeight="1" spans="1:8">
      <c r="A21" s="21"/>
      <c r="B21" s="21"/>
      <c r="C21" s="24" t="s">
        <v>413</v>
      </c>
      <c r="D21" s="24"/>
      <c r="E21" s="46" t="s">
        <v>409</v>
      </c>
      <c r="F21" s="57"/>
      <c r="G21" s="55"/>
      <c r="H21" s="55"/>
    </row>
    <row r="22" ht="21.95" customHeight="1" spans="1:8">
      <c r="A22" s="21"/>
      <c r="B22" s="21"/>
      <c r="C22" s="24"/>
      <c r="D22" s="24"/>
      <c r="E22" s="46" t="s">
        <v>410</v>
      </c>
      <c r="F22" s="55"/>
      <c r="G22" s="58"/>
      <c r="H22" s="58"/>
    </row>
    <row r="23" ht="21.95" customHeight="1" spans="1:8">
      <c r="A23" s="21"/>
      <c r="B23" s="21"/>
      <c r="C23" s="24"/>
      <c r="D23" s="24"/>
      <c r="E23" s="46" t="s">
        <v>411</v>
      </c>
      <c r="F23" s="55"/>
      <c r="G23" s="55"/>
      <c r="H23" s="55"/>
    </row>
    <row r="24" ht="21.95" customHeight="1" spans="1:8">
      <c r="A24" s="21"/>
      <c r="B24" s="21"/>
      <c r="C24" s="24" t="s">
        <v>414</v>
      </c>
      <c r="D24" s="24"/>
      <c r="E24" s="46" t="s">
        <v>409</v>
      </c>
      <c r="F24" s="55"/>
      <c r="G24" s="55"/>
      <c r="H24" s="55"/>
    </row>
    <row r="25" ht="21.95" customHeight="1" spans="1:8">
      <c r="A25" s="21"/>
      <c r="B25" s="21"/>
      <c r="C25" s="24"/>
      <c r="D25" s="24"/>
      <c r="E25" s="46" t="s">
        <v>410</v>
      </c>
      <c r="F25" s="55"/>
      <c r="G25" s="55"/>
      <c r="H25" s="55"/>
    </row>
    <row r="26" ht="21.95" customHeight="1" spans="1:8">
      <c r="A26" s="21"/>
      <c r="B26" s="21"/>
      <c r="C26" s="24"/>
      <c r="D26" s="24"/>
      <c r="E26" s="46" t="s">
        <v>411</v>
      </c>
      <c r="F26" s="55"/>
      <c r="G26" s="55"/>
      <c r="H26" s="55"/>
    </row>
    <row r="27" ht="21.95" customHeight="1" spans="1:8">
      <c r="A27" s="21"/>
      <c r="B27" s="21"/>
      <c r="C27" s="24" t="s">
        <v>415</v>
      </c>
      <c r="D27" s="24"/>
      <c r="E27" s="55"/>
      <c r="F27" s="55"/>
      <c r="G27" s="55"/>
      <c r="H27" s="55"/>
    </row>
    <row r="28" ht="21.95" customHeight="1" spans="1:8">
      <c r="A28" s="21"/>
      <c r="B28" s="21" t="s">
        <v>440</v>
      </c>
      <c r="C28" s="24" t="s">
        <v>417</v>
      </c>
      <c r="D28" s="24"/>
      <c r="E28" s="46" t="s">
        <v>409</v>
      </c>
      <c r="F28" s="55"/>
      <c r="G28" s="55"/>
      <c r="H28" s="55"/>
    </row>
    <row r="29" ht="21.95" customHeight="1" spans="1:8">
      <c r="A29" s="21"/>
      <c r="B29" s="21"/>
      <c r="C29" s="24"/>
      <c r="D29" s="24"/>
      <c r="E29" s="46" t="s">
        <v>410</v>
      </c>
      <c r="F29" s="55"/>
      <c r="G29" s="55"/>
      <c r="H29" s="55"/>
    </row>
    <row r="30" ht="21.95" customHeight="1" spans="1:8">
      <c r="A30" s="21"/>
      <c r="B30" s="21"/>
      <c r="C30" s="24"/>
      <c r="D30" s="24"/>
      <c r="E30" s="46" t="s">
        <v>411</v>
      </c>
      <c r="F30" s="55"/>
      <c r="G30" s="55"/>
      <c r="H30" s="55"/>
    </row>
    <row r="31" ht="21.95" customHeight="1" spans="1:8">
      <c r="A31" s="21"/>
      <c r="B31" s="21"/>
      <c r="C31" s="24" t="s">
        <v>418</v>
      </c>
      <c r="D31" s="24"/>
      <c r="E31" s="46" t="s">
        <v>409</v>
      </c>
      <c r="F31" s="55"/>
      <c r="G31" s="55"/>
      <c r="H31" s="55"/>
    </row>
    <row r="32" ht="21.95" customHeight="1" spans="1:8">
      <c r="A32" s="21"/>
      <c r="B32" s="21"/>
      <c r="C32" s="24"/>
      <c r="D32" s="24"/>
      <c r="E32" s="46" t="s">
        <v>410</v>
      </c>
      <c r="F32" s="55"/>
      <c r="G32" s="55"/>
      <c r="H32" s="55"/>
    </row>
    <row r="33" ht="21.95" customHeight="1" spans="1:8">
      <c r="A33" s="21"/>
      <c r="B33" s="21"/>
      <c r="C33" s="24"/>
      <c r="D33" s="24"/>
      <c r="E33" s="46" t="s">
        <v>411</v>
      </c>
      <c r="F33" s="55"/>
      <c r="G33" s="55"/>
      <c r="H33" s="55"/>
    </row>
    <row r="34" ht="21.95" customHeight="1" spans="1:8">
      <c r="A34" s="21"/>
      <c r="B34" s="21"/>
      <c r="C34" s="24" t="s">
        <v>419</v>
      </c>
      <c r="D34" s="24"/>
      <c r="E34" s="46" t="s">
        <v>409</v>
      </c>
      <c r="F34" s="55"/>
      <c r="G34" s="55"/>
      <c r="H34" s="55"/>
    </row>
    <row r="35" ht="21.95" customHeight="1" spans="1:8">
      <c r="A35" s="21"/>
      <c r="B35" s="21"/>
      <c r="C35" s="24"/>
      <c r="D35" s="24"/>
      <c r="E35" s="46" t="s">
        <v>410</v>
      </c>
      <c r="F35" s="55"/>
      <c r="G35" s="55"/>
      <c r="H35" s="55"/>
    </row>
    <row r="36" ht="21.95" customHeight="1" spans="1:8">
      <c r="A36" s="21"/>
      <c r="B36" s="21"/>
      <c r="C36" s="24"/>
      <c r="D36" s="24"/>
      <c r="E36" s="46" t="s">
        <v>411</v>
      </c>
      <c r="F36" s="55"/>
      <c r="G36" s="55"/>
      <c r="H36" s="55"/>
    </row>
    <row r="37" ht="21.95" customHeight="1" spans="1:8">
      <c r="A37" s="21"/>
      <c r="B37" s="21"/>
      <c r="C37" s="24" t="s">
        <v>420</v>
      </c>
      <c r="D37" s="24"/>
      <c r="E37" s="46" t="s">
        <v>409</v>
      </c>
      <c r="F37" s="55"/>
      <c r="G37" s="55"/>
      <c r="H37" s="55"/>
    </row>
    <row r="38" ht="21.95" customHeight="1" spans="1:8">
      <c r="A38" s="21"/>
      <c r="B38" s="21"/>
      <c r="C38" s="24"/>
      <c r="D38" s="24"/>
      <c r="E38" s="46" t="s">
        <v>410</v>
      </c>
      <c r="F38" s="55"/>
      <c r="G38" s="55"/>
      <c r="H38" s="55"/>
    </row>
    <row r="39" ht="21.95" customHeight="1" spans="1:8">
      <c r="A39" s="21"/>
      <c r="B39" s="21"/>
      <c r="C39" s="24"/>
      <c r="D39" s="24"/>
      <c r="E39" s="46" t="s">
        <v>411</v>
      </c>
      <c r="F39" s="55"/>
      <c r="G39" s="55"/>
      <c r="H39" s="55"/>
    </row>
    <row r="40" ht="21.95" customHeight="1" spans="1:8">
      <c r="A40" s="21"/>
      <c r="B40" s="21"/>
      <c r="C40" s="24" t="s">
        <v>415</v>
      </c>
      <c r="D40" s="24"/>
      <c r="E40" s="55"/>
      <c r="F40" s="55"/>
      <c r="G40" s="55"/>
      <c r="H40" s="55"/>
    </row>
    <row r="41" ht="21.95" customHeight="1" spans="1:8">
      <c r="A41" s="21"/>
      <c r="B41" s="24" t="s">
        <v>441</v>
      </c>
      <c r="C41" s="24" t="s">
        <v>422</v>
      </c>
      <c r="D41" s="24"/>
      <c r="E41" s="46" t="s">
        <v>409</v>
      </c>
      <c r="F41" s="55"/>
      <c r="G41" s="55"/>
      <c r="H41" s="55"/>
    </row>
    <row r="42" ht="21.95" customHeight="1" spans="1:8">
      <c r="A42" s="21"/>
      <c r="B42" s="24"/>
      <c r="C42" s="24"/>
      <c r="D42" s="24"/>
      <c r="E42" s="46" t="s">
        <v>410</v>
      </c>
      <c r="F42" s="55"/>
      <c r="G42" s="55"/>
      <c r="H42" s="55"/>
    </row>
    <row r="43" ht="21.95" customHeight="1" spans="1:8">
      <c r="A43" s="21"/>
      <c r="B43" s="24"/>
      <c r="C43" s="24"/>
      <c r="D43" s="24"/>
      <c r="E43" s="46" t="s">
        <v>411</v>
      </c>
      <c r="F43" s="55"/>
      <c r="G43" s="55"/>
      <c r="H43" s="55"/>
    </row>
    <row r="44" ht="21.95" customHeight="1" spans="1:8">
      <c r="A44" s="21"/>
      <c r="B44" s="24"/>
      <c r="C44" s="24" t="s">
        <v>415</v>
      </c>
      <c r="D44" s="24"/>
      <c r="E44" s="55"/>
      <c r="F44" s="55"/>
      <c r="G44" s="55"/>
      <c r="H44" s="55"/>
    </row>
    <row r="45" s="51" customFormat="1" ht="24" customHeight="1" spans="1:8">
      <c r="A45" s="47" t="s">
        <v>442</v>
      </c>
      <c r="B45" s="47"/>
      <c r="C45" s="47"/>
      <c r="D45" s="47"/>
      <c r="E45" s="47"/>
      <c r="F45" s="47"/>
      <c r="G45" s="47"/>
      <c r="H45" s="47"/>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B6:C7"/>
    <mergeCell ref="D6:E7"/>
    <mergeCell ref="C15:D17"/>
    <mergeCell ref="C37:D39"/>
    <mergeCell ref="C41:D43"/>
    <mergeCell ref="C18:D20"/>
    <mergeCell ref="C21:D23"/>
    <mergeCell ref="C24:D26"/>
    <mergeCell ref="C28:D30"/>
    <mergeCell ref="C31:D33"/>
    <mergeCell ref="C34:D36"/>
  </mergeCells>
  <printOptions horizontalCentered="1"/>
  <pageMargins left="0.47" right="0.47" top="0.39" bottom="0.39" header="0.35" footer="0.41"/>
  <pageSetup paperSize="9" scale="76" orientation="portrait" horizontalDpi="600"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3"/>
  <sheetViews>
    <sheetView showGridLines="0" workbookViewId="0">
      <selection activeCell="D4" sqref="D4"/>
    </sheetView>
  </sheetViews>
  <sheetFormatPr defaultColWidth="12" defaultRowHeight="14.25"/>
  <cols>
    <col min="1" max="2" width="8.16666666666667" style="11" customWidth="1"/>
    <col min="3" max="3" width="16.5" style="11" customWidth="1"/>
    <col min="4" max="4" width="32.5" style="11" customWidth="1"/>
    <col min="5" max="5" width="26.1666666666667" style="11" customWidth="1"/>
    <col min="6" max="6" width="16.5" style="11" customWidth="1"/>
    <col min="7" max="7" width="16.8333333333333" style="11" customWidth="1"/>
    <col min="8" max="8" width="16.5" style="11" customWidth="1"/>
    <col min="9" max="9" width="26.1666666666667" style="11" customWidth="1"/>
    <col min="10" max="16384" width="12" style="11"/>
  </cols>
  <sheetData>
    <row r="1" ht="16.5" customHeight="1" spans="1:4">
      <c r="A1" s="12" t="s">
        <v>42</v>
      </c>
      <c r="B1" s="13"/>
      <c r="C1" s="13"/>
      <c r="D1" s="13"/>
    </row>
    <row r="2" ht="33.75" customHeight="1" spans="1:9">
      <c r="A2" s="14" t="s">
        <v>43</v>
      </c>
      <c r="B2" s="14"/>
      <c r="C2" s="14"/>
      <c r="D2" s="14"/>
      <c r="E2" s="14"/>
      <c r="F2" s="14"/>
      <c r="G2" s="14"/>
      <c r="H2" s="14"/>
      <c r="I2" s="14"/>
    </row>
    <row r="3" customHeight="1" spans="1:9">
      <c r="A3" s="15"/>
      <c r="B3" s="15"/>
      <c r="C3" s="15"/>
      <c r="D3" s="15"/>
      <c r="E3" s="15"/>
      <c r="F3" s="15"/>
      <c r="G3" s="15"/>
      <c r="H3" s="15"/>
      <c r="I3" s="15"/>
    </row>
    <row r="4" ht="21.75" customHeight="1" spans="1:4">
      <c r="A4" s="16"/>
      <c r="B4" s="17"/>
      <c r="C4" s="18"/>
      <c r="D4" s="18"/>
    </row>
    <row r="5" ht="21.95" customHeight="1" spans="1:9">
      <c r="A5" s="19" t="s">
        <v>389</v>
      </c>
      <c r="B5" s="20"/>
      <c r="C5" s="20"/>
      <c r="D5" s="21"/>
      <c r="E5" s="21"/>
      <c r="F5" s="21"/>
      <c r="G5" s="21"/>
      <c r="H5" s="21"/>
      <c r="I5" s="21"/>
    </row>
    <row r="6" ht="21.95" customHeight="1" spans="1:9">
      <c r="A6" s="22" t="s">
        <v>390</v>
      </c>
      <c r="B6" s="23"/>
      <c r="C6" s="23"/>
      <c r="D6" s="24"/>
      <c r="E6" s="24"/>
      <c r="F6" s="22" t="s">
        <v>391</v>
      </c>
      <c r="G6" s="25"/>
      <c r="H6" s="21"/>
      <c r="I6" s="21"/>
    </row>
    <row r="7" ht="21.95" customHeight="1" spans="1:9">
      <c r="A7" s="26" t="s">
        <v>392</v>
      </c>
      <c r="B7" s="27"/>
      <c r="C7" s="28"/>
      <c r="D7" s="29" t="s">
        <v>393</v>
      </c>
      <c r="E7" s="29"/>
      <c r="F7" s="30" t="s">
        <v>394</v>
      </c>
      <c r="G7" s="31"/>
      <c r="H7" s="32"/>
      <c r="I7" s="48"/>
    </row>
    <row r="8" ht="21.95" customHeight="1" spans="1:9">
      <c r="A8" s="33"/>
      <c r="B8" s="34"/>
      <c r="C8" s="35"/>
      <c r="D8" s="29" t="s">
        <v>395</v>
      </c>
      <c r="E8" s="29"/>
      <c r="F8" s="30" t="s">
        <v>395</v>
      </c>
      <c r="G8" s="31"/>
      <c r="H8" s="32"/>
      <c r="I8" s="48"/>
    </row>
    <row r="9" ht="21.95" customHeight="1" spans="1:9">
      <c r="A9" s="36"/>
      <c r="B9" s="37"/>
      <c r="C9" s="38"/>
      <c r="D9" s="29" t="s">
        <v>396</v>
      </c>
      <c r="E9" s="29"/>
      <c r="F9" s="30" t="s">
        <v>397</v>
      </c>
      <c r="G9" s="31"/>
      <c r="H9" s="32"/>
      <c r="I9" s="48"/>
    </row>
    <row r="10" ht="21.95" customHeight="1" spans="1:9">
      <c r="A10" s="21" t="s">
        <v>398</v>
      </c>
      <c r="B10" s="24" t="s">
        <v>399</v>
      </c>
      <c r="C10" s="24"/>
      <c r="D10" s="24"/>
      <c r="E10" s="24"/>
      <c r="F10" s="22" t="s">
        <v>400</v>
      </c>
      <c r="G10" s="23"/>
      <c r="H10" s="23"/>
      <c r="I10" s="25"/>
    </row>
    <row r="11" ht="101.1" customHeight="1" spans="1:9">
      <c r="A11" s="39"/>
      <c r="B11" s="40" t="s">
        <v>401</v>
      </c>
      <c r="C11" s="40"/>
      <c r="D11" s="40"/>
      <c r="E11" s="40"/>
      <c r="F11" s="41" t="s">
        <v>401</v>
      </c>
      <c r="G11" s="42"/>
      <c r="H11" s="43"/>
      <c r="I11" s="49"/>
    </row>
    <row r="12" ht="24" spans="1:9">
      <c r="A12" s="24" t="s">
        <v>402</v>
      </c>
      <c r="B12" s="44" t="s">
        <v>403</v>
      </c>
      <c r="C12" s="24" t="s">
        <v>404</v>
      </c>
      <c r="D12" s="24" t="s">
        <v>405</v>
      </c>
      <c r="E12" s="24" t="s">
        <v>406</v>
      </c>
      <c r="F12" s="24" t="s">
        <v>404</v>
      </c>
      <c r="G12" s="24" t="s">
        <v>405</v>
      </c>
      <c r="H12" s="24"/>
      <c r="I12" s="24" t="s">
        <v>406</v>
      </c>
    </row>
    <row r="13" ht="21.95" customHeight="1" spans="1:9">
      <c r="A13" s="24"/>
      <c r="B13" s="24" t="s">
        <v>407</v>
      </c>
      <c r="C13" s="24" t="s">
        <v>408</v>
      </c>
      <c r="D13" s="29" t="s">
        <v>409</v>
      </c>
      <c r="E13" s="45"/>
      <c r="F13" s="24" t="s">
        <v>408</v>
      </c>
      <c r="G13" s="46" t="s">
        <v>409</v>
      </c>
      <c r="H13" s="46"/>
      <c r="I13" s="45"/>
    </row>
    <row r="14" ht="21.95" customHeight="1" spans="1:9">
      <c r="A14" s="24"/>
      <c r="B14" s="21"/>
      <c r="C14" s="24"/>
      <c r="D14" s="29" t="s">
        <v>410</v>
      </c>
      <c r="E14" s="45"/>
      <c r="F14" s="24"/>
      <c r="G14" s="46" t="s">
        <v>410</v>
      </c>
      <c r="H14" s="46"/>
      <c r="I14" s="45"/>
    </row>
    <row r="15" ht="21.95" customHeight="1" spans="1:9">
      <c r="A15" s="24"/>
      <c r="B15" s="21"/>
      <c r="C15" s="24"/>
      <c r="D15" s="29" t="s">
        <v>411</v>
      </c>
      <c r="E15" s="45"/>
      <c r="F15" s="24"/>
      <c r="G15" s="46" t="s">
        <v>411</v>
      </c>
      <c r="H15" s="46"/>
      <c r="I15" s="45"/>
    </row>
    <row r="16" ht="21.95" customHeight="1" spans="1:9">
      <c r="A16" s="24"/>
      <c r="B16" s="21"/>
      <c r="C16" s="24" t="s">
        <v>412</v>
      </c>
      <c r="D16" s="29" t="s">
        <v>409</v>
      </c>
      <c r="E16" s="45"/>
      <c r="F16" s="24" t="s">
        <v>412</v>
      </c>
      <c r="G16" s="46" t="s">
        <v>409</v>
      </c>
      <c r="H16" s="46"/>
      <c r="I16" s="45"/>
    </row>
    <row r="17" ht="21.95" customHeight="1" spans="1:9">
      <c r="A17" s="24"/>
      <c r="B17" s="21"/>
      <c r="C17" s="24"/>
      <c r="D17" s="29" t="s">
        <v>410</v>
      </c>
      <c r="E17" s="45"/>
      <c r="F17" s="24"/>
      <c r="G17" s="46" t="s">
        <v>410</v>
      </c>
      <c r="H17" s="46"/>
      <c r="I17" s="45"/>
    </row>
    <row r="18" ht="21.95" customHeight="1" spans="1:9">
      <c r="A18" s="24"/>
      <c r="B18" s="21"/>
      <c r="C18" s="24"/>
      <c r="D18" s="29" t="s">
        <v>411</v>
      </c>
      <c r="E18" s="45"/>
      <c r="F18" s="24"/>
      <c r="G18" s="46" t="s">
        <v>411</v>
      </c>
      <c r="H18" s="46"/>
      <c r="I18" s="45"/>
    </row>
    <row r="19" ht="21.95" customHeight="1" spans="1:9">
      <c r="A19" s="24"/>
      <c r="B19" s="21"/>
      <c r="C19" s="24" t="s">
        <v>413</v>
      </c>
      <c r="D19" s="29" t="s">
        <v>409</v>
      </c>
      <c r="E19" s="45"/>
      <c r="F19" s="24" t="s">
        <v>413</v>
      </c>
      <c r="G19" s="46" t="s">
        <v>409</v>
      </c>
      <c r="H19" s="46"/>
      <c r="I19" s="45"/>
    </row>
    <row r="20" ht="21.95" customHeight="1" spans="1:9">
      <c r="A20" s="24"/>
      <c r="B20" s="21"/>
      <c r="C20" s="24"/>
      <c r="D20" s="29" t="s">
        <v>410</v>
      </c>
      <c r="E20" s="45"/>
      <c r="F20" s="24"/>
      <c r="G20" s="46" t="s">
        <v>410</v>
      </c>
      <c r="H20" s="46"/>
      <c r="I20" s="45"/>
    </row>
    <row r="21" ht="21.95" customHeight="1" spans="1:9">
      <c r="A21" s="24"/>
      <c r="B21" s="21"/>
      <c r="C21" s="24"/>
      <c r="D21" s="29" t="s">
        <v>411</v>
      </c>
      <c r="E21" s="45"/>
      <c r="F21" s="24"/>
      <c r="G21" s="46" t="s">
        <v>411</v>
      </c>
      <c r="H21" s="46"/>
      <c r="I21" s="45"/>
    </row>
    <row r="22" ht="21.95" customHeight="1" spans="1:9">
      <c r="A22" s="24"/>
      <c r="B22" s="21"/>
      <c r="C22" s="24" t="s">
        <v>414</v>
      </c>
      <c r="D22" s="29" t="s">
        <v>409</v>
      </c>
      <c r="E22" s="45"/>
      <c r="F22" s="24" t="s">
        <v>414</v>
      </c>
      <c r="G22" s="46" t="s">
        <v>409</v>
      </c>
      <c r="H22" s="46"/>
      <c r="I22" s="45"/>
    </row>
    <row r="23" ht="21.95" customHeight="1" spans="1:9">
      <c r="A23" s="24"/>
      <c r="B23" s="21"/>
      <c r="C23" s="24"/>
      <c r="D23" s="29" t="s">
        <v>410</v>
      </c>
      <c r="E23" s="45"/>
      <c r="F23" s="24"/>
      <c r="G23" s="46" t="s">
        <v>410</v>
      </c>
      <c r="H23" s="46"/>
      <c r="I23" s="45"/>
    </row>
    <row r="24" ht="21.95" customHeight="1" spans="1:9">
      <c r="A24" s="24"/>
      <c r="B24" s="21"/>
      <c r="C24" s="24"/>
      <c r="D24" s="29" t="s">
        <v>411</v>
      </c>
      <c r="E24" s="45"/>
      <c r="F24" s="24"/>
      <c r="G24" s="46" t="s">
        <v>411</v>
      </c>
      <c r="H24" s="46"/>
      <c r="I24" s="45"/>
    </row>
    <row r="25" ht="21.95" customHeight="1" spans="1:9">
      <c r="A25" s="24"/>
      <c r="B25" s="21"/>
      <c r="C25" s="24" t="s">
        <v>415</v>
      </c>
      <c r="D25" s="45"/>
      <c r="E25" s="24"/>
      <c r="F25" s="24" t="s">
        <v>415</v>
      </c>
      <c r="G25" s="46"/>
      <c r="H25" s="46"/>
      <c r="I25" s="45"/>
    </row>
    <row r="26" ht="21.95" customHeight="1" spans="1:9">
      <c r="A26" s="24"/>
      <c r="B26" s="24" t="s">
        <v>416</v>
      </c>
      <c r="C26" s="24" t="s">
        <v>417</v>
      </c>
      <c r="D26" s="29" t="s">
        <v>409</v>
      </c>
      <c r="E26" s="45"/>
      <c r="F26" s="24" t="s">
        <v>417</v>
      </c>
      <c r="G26" s="46" t="s">
        <v>409</v>
      </c>
      <c r="H26" s="46"/>
      <c r="I26" s="45"/>
    </row>
    <row r="27" ht="21.95" customHeight="1" spans="1:9">
      <c r="A27" s="24"/>
      <c r="B27" s="21"/>
      <c r="C27" s="24"/>
      <c r="D27" s="29" t="s">
        <v>410</v>
      </c>
      <c r="E27" s="45"/>
      <c r="F27" s="24"/>
      <c r="G27" s="46" t="s">
        <v>410</v>
      </c>
      <c r="H27" s="46"/>
      <c r="I27" s="45"/>
    </row>
    <row r="28" ht="21.95" customHeight="1" spans="1:9">
      <c r="A28" s="24"/>
      <c r="B28" s="21"/>
      <c r="C28" s="24"/>
      <c r="D28" s="29" t="s">
        <v>411</v>
      </c>
      <c r="E28" s="45"/>
      <c r="F28" s="24"/>
      <c r="G28" s="46" t="s">
        <v>411</v>
      </c>
      <c r="H28" s="46"/>
      <c r="I28" s="45"/>
    </row>
    <row r="29" ht="21.95" customHeight="1" spans="1:9">
      <c r="A29" s="24"/>
      <c r="B29" s="21"/>
      <c r="C29" s="24" t="s">
        <v>418</v>
      </c>
      <c r="D29" s="29" t="s">
        <v>409</v>
      </c>
      <c r="E29" s="45"/>
      <c r="F29" s="24" t="s">
        <v>418</v>
      </c>
      <c r="G29" s="46" t="s">
        <v>409</v>
      </c>
      <c r="H29" s="46"/>
      <c r="I29" s="45"/>
    </row>
    <row r="30" ht="21.95" customHeight="1" spans="1:9">
      <c r="A30" s="24"/>
      <c r="B30" s="21"/>
      <c r="C30" s="24"/>
      <c r="D30" s="29" t="s">
        <v>410</v>
      </c>
      <c r="E30" s="45"/>
      <c r="F30" s="24"/>
      <c r="G30" s="46" t="s">
        <v>410</v>
      </c>
      <c r="H30" s="46"/>
      <c r="I30" s="45"/>
    </row>
    <row r="31" ht="21.95" customHeight="1" spans="1:9">
      <c r="A31" s="24"/>
      <c r="B31" s="21"/>
      <c r="C31" s="24"/>
      <c r="D31" s="29" t="s">
        <v>411</v>
      </c>
      <c r="E31" s="45"/>
      <c r="F31" s="24"/>
      <c r="G31" s="46" t="s">
        <v>411</v>
      </c>
      <c r="H31" s="46"/>
      <c r="I31" s="45"/>
    </row>
    <row r="32" ht="21.95" customHeight="1" spans="1:9">
      <c r="A32" s="24"/>
      <c r="B32" s="21"/>
      <c r="C32" s="24" t="s">
        <v>419</v>
      </c>
      <c r="D32" s="29" t="s">
        <v>409</v>
      </c>
      <c r="E32" s="45"/>
      <c r="F32" s="24" t="s">
        <v>419</v>
      </c>
      <c r="G32" s="46" t="s">
        <v>409</v>
      </c>
      <c r="H32" s="46"/>
      <c r="I32" s="45"/>
    </row>
    <row r="33" ht="21.95" customHeight="1" spans="1:9">
      <c r="A33" s="24"/>
      <c r="B33" s="21"/>
      <c r="C33" s="24"/>
      <c r="D33" s="29" t="s">
        <v>410</v>
      </c>
      <c r="E33" s="45"/>
      <c r="F33" s="24"/>
      <c r="G33" s="46" t="s">
        <v>410</v>
      </c>
      <c r="H33" s="46"/>
      <c r="I33" s="45"/>
    </row>
    <row r="34" ht="21.95" customHeight="1" spans="1:9">
      <c r="A34" s="24"/>
      <c r="B34" s="21"/>
      <c r="C34" s="24"/>
      <c r="D34" s="29" t="s">
        <v>411</v>
      </c>
      <c r="E34" s="45"/>
      <c r="F34" s="24"/>
      <c r="G34" s="46" t="s">
        <v>411</v>
      </c>
      <c r="H34" s="46"/>
      <c r="I34" s="45"/>
    </row>
    <row r="35" ht="21.95" customHeight="1" spans="1:9">
      <c r="A35" s="24"/>
      <c r="B35" s="21"/>
      <c r="C35" s="24" t="s">
        <v>420</v>
      </c>
      <c r="D35" s="29" t="s">
        <v>409</v>
      </c>
      <c r="E35" s="45"/>
      <c r="F35" s="24" t="s">
        <v>420</v>
      </c>
      <c r="G35" s="46" t="s">
        <v>409</v>
      </c>
      <c r="H35" s="46"/>
      <c r="I35" s="45"/>
    </row>
    <row r="36" ht="21.95" customHeight="1" spans="1:9">
      <c r="A36" s="24"/>
      <c r="B36" s="21"/>
      <c r="C36" s="24"/>
      <c r="D36" s="29" t="s">
        <v>410</v>
      </c>
      <c r="E36" s="45"/>
      <c r="F36" s="24"/>
      <c r="G36" s="46" t="s">
        <v>410</v>
      </c>
      <c r="H36" s="46"/>
      <c r="I36" s="45"/>
    </row>
    <row r="37" ht="21.95" customHeight="1" spans="1:9">
      <c r="A37" s="24"/>
      <c r="B37" s="21"/>
      <c r="C37" s="24"/>
      <c r="D37" s="29" t="s">
        <v>411</v>
      </c>
      <c r="E37" s="45"/>
      <c r="F37" s="24"/>
      <c r="G37" s="46" t="s">
        <v>411</v>
      </c>
      <c r="H37" s="46"/>
      <c r="I37" s="45"/>
    </row>
    <row r="38" ht="21.95" customHeight="1" spans="1:9">
      <c r="A38" s="24"/>
      <c r="B38" s="21"/>
      <c r="C38" s="24" t="s">
        <v>415</v>
      </c>
      <c r="D38" s="45"/>
      <c r="E38" s="45"/>
      <c r="F38" s="24" t="s">
        <v>415</v>
      </c>
      <c r="G38" s="46"/>
      <c r="H38" s="46"/>
      <c r="I38" s="45"/>
    </row>
    <row r="39" ht="21.95" customHeight="1" spans="1:9">
      <c r="A39" s="24"/>
      <c r="B39" s="24" t="s">
        <v>421</v>
      </c>
      <c r="C39" s="24" t="s">
        <v>422</v>
      </c>
      <c r="D39" s="29" t="s">
        <v>409</v>
      </c>
      <c r="E39" s="21"/>
      <c r="F39" s="24" t="s">
        <v>422</v>
      </c>
      <c r="G39" s="46" t="s">
        <v>409</v>
      </c>
      <c r="H39" s="46"/>
      <c r="I39" s="45"/>
    </row>
    <row r="40" ht="21.95" customHeight="1" spans="1:9">
      <c r="A40" s="24"/>
      <c r="B40" s="24"/>
      <c r="C40" s="24"/>
      <c r="D40" s="29" t="s">
        <v>410</v>
      </c>
      <c r="E40" s="24"/>
      <c r="F40" s="24"/>
      <c r="G40" s="46" t="s">
        <v>410</v>
      </c>
      <c r="H40" s="46"/>
      <c r="I40" s="45"/>
    </row>
    <row r="41" ht="21.95" customHeight="1" spans="1:9">
      <c r="A41" s="24"/>
      <c r="B41" s="24"/>
      <c r="C41" s="24"/>
      <c r="D41" s="29" t="s">
        <v>411</v>
      </c>
      <c r="E41" s="24"/>
      <c r="F41" s="24"/>
      <c r="G41" s="46" t="s">
        <v>411</v>
      </c>
      <c r="H41" s="46"/>
      <c r="I41" s="45"/>
    </row>
    <row r="42" ht="21.95" customHeight="1" spans="1:9">
      <c r="A42" s="24"/>
      <c r="B42" s="24"/>
      <c r="C42" s="24" t="s">
        <v>415</v>
      </c>
      <c r="D42" s="45"/>
      <c r="E42" s="24"/>
      <c r="F42" s="24" t="s">
        <v>415</v>
      </c>
      <c r="G42" s="46"/>
      <c r="H42" s="46"/>
      <c r="I42" s="45"/>
    </row>
    <row r="43" ht="21" customHeight="1" spans="1:9">
      <c r="A43" s="47" t="s">
        <v>443</v>
      </c>
      <c r="B43" s="47"/>
      <c r="C43" s="47"/>
      <c r="D43" s="47"/>
      <c r="E43" s="47"/>
      <c r="F43" s="47"/>
      <c r="G43" s="47"/>
      <c r="H43" s="47"/>
      <c r="I43" s="47"/>
    </row>
  </sheetData>
  <mergeCells count="74">
    <mergeCell ref="A2:I2"/>
    <mergeCell ref="A3:I3"/>
    <mergeCell ref="A5:C5"/>
    <mergeCell ref="D5:I5"/>
    <mergeCell ref="A6:C6"/>
    <mergeCell ref="D6:E6"/>
    <mergeCell ref="F6:G6"/>
    <mergeCell ref="H6:I6"/>
    <mergeCell ref="F7:G7"/>
    <mergeCell ref="H7:I7"/>
    <mergeCell ref="F8:G8"/>
    <mergeCell ref="H8:I8"/>
    <mergeCell ref="F9:G9"/>
    <mergeCell ref="H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A43:I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F13:F15"/>
    <mergeCell ref="F16:F18"/>
    <mergeCell ref="F19:F21"/>
    <mergeCell ref="F22:F24"/>
    <mergeCell ref="F26:F28"/>
    <mergeCell ref="F29:F31"/>
    <mergeCell ref="F32:F34"/>
    <mergeCell ref="F35:F37"/>
    <mergeCell ref="F39:F41"/>
    <mergeCell ref="A7:C9"/>
  </mergeCells>
  <printOptions horizontalCentered="1"/>
  <pageMargins left="0.47" right="0.47" top="0.39" bottom="0.39" header="0.35" footer="0.2"/>
  <pageSetup paperSize="9" scale="68" orientation="portrait"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1"/>
  <sheetViews>
    <sheetView workbookViewId="0">
      <selection activeCell="B20" sqref="B20"/>
    </sheetView>
  </sheetViews>
  <sheetFormatPr defaultColWidth="9.33333333333333" defaultRowHeight="11.25"/>
  <cols>
    <col min="1" max="1" width="7" customWidth="1"/>
    <col min="2" max="2" width="17.3333333333333" customWidth="1"/>
    <col min="3" max="3" width="10" customWidth="1"/>
    <col min="4" max="4" width="9.16666666666667" customWidth="1"/>
    <col min="5" max="5" width="8.16666666666667" customWidth="1"/>
    <col min="6" max="6" width="8.83333333333333" customWidth="1"/>
    <col min="7" max="7" width="9.83333333333333" customWidth="1"/>
    <col min="8" max="8" width="8.66666666666667" customWidth="1"/>
    <col min="9" max="9" width="13.1666666666667" customWidth="1"/>
    <col min="10" max="10" width="9.33333333333333" customWidth="1"/>
    <col min="11" max="11" width="15.3333333333333" customWidth="1"/>
    <col min="12" max="15" width="10.5" customWidth="1"/>
  </cols>
  <sheetData>
    <row r="1" ht="24" customHeight="1" spans="1:2">
      <c r="A1" s="5" t="s">
        <v>44</v>
      </c>
      <c r="B1" s="5"/>
    </row>
    <row r="2" s="1" customFormat="1" ht="67.5" customHeight="1" spans="1:15">
      <c r="A2" s="6" t="s">
        <v>45</v>
      </c>
      <c r="B2" s="6"/>
      <c r="C2" s="6"/>
      <c r="D2" s="6"/>
      <c r="E2" s="6"/>
      <c r="F2" s="6"/>
      <c r="G2" s="6"/>
      <c r="H2" s="6"/>
      <c r="I2" s="6"/>
      <c r="J2" s="6"/>
      <c r="K2" s="6"/>
      <c r="L2" s="6"/>
      <c r="M2" s="6"/>
      <c r="N2" s="6"/>
      <c r="O2" s="6"/>
    </row>
    <row r="3" s="1" customFormat="1" ht="24.95" customHeight="1" spans="1:15">
      <c r="A3" s="7" t="s">
        <v>6</v>
      </c>
      <c r="B3" s="7" t="s">
        <v>444</v>
      </c>
      <c r="C3" s="7" t="s">
        <v>445</v>
      </c>
      <c r="D3" s="7"/>
      <c r="E3" s="7" t="s">
        <v>446</v>
      </c>
      <c r="F3" s="7"/>
      <c r="G3" s="7" t="s">
        <v>447</v>
      </c>
      <c r="H3" s="7" t="s">
        <v>448</v>
      </c>
      <c r="I3" s="7"/>
      <c r="J3" s="7"/>
      <c r="K3" s="7"/>
      <c r="L3" s="7" t="s">
        <v>449</v>
      </c>
      <c r="M3" s="7"/>
      <c r="N3" s="7"/>
      <c r="O3" s="7"/>
    </row>
    <row r="4" s="1" customFormat="1" ht="32.1" customHeight="1" spans="1:15">
      <c r="A4" s="7"/>
      <c r="B4" s="7"/>
      <c r="C4" s="7" t="s">
        <v>450</v>
      </c>
      <c r="D4" s="7" t="s">
        <v>451</v>
      </c>
      <c r="E4" s="7" t="s">
        <v>450</v>
      </c>
      <c r="F4" s="7" t="s">
        <v>451</v>
      </c>
      <c r="G4" s="7"/>
      <c r="H4" s="7" t="s">
        <v>452</v>
      </c>
      <c r="I4" s="7" t="s">
        <v>453</v>
      </c>
      <c r="J4" s="7" t="s">
        <v>454</v>
      </c>
      <c r="K4" s="7" t="s">
        <v>455</v>
      </c>
      <c r="L4" s="7" t="s">
        <v>452</v>
      </c>
      <c r="M4" s="7" t="s">
        <v>453</v>
      </c>
      <c r="N4" s="7" t="s">
        <v>454</v>
      </c>
      <c r="O4" s="7" t="s">
        <v>455</v>
      </c>
    </row>
    <row r="5" s="1" customFormat="1" ht="19.5" customHeight="1" spans="1:15">
      <c r="A5" s="7">
        <v>1</v>
      </c>
      <c r="B5" s="7" t="s">
        <v>137</v>
      </c>
      <c r="C5" s="7">
        <v>24</v>
      </c>
      <c r="D5" s="7">
        <v>336</v>
      </c>
      <c r="E5" s="7">
        <v>29</v>
      </c>
      <c r="F5" s="7">
        <v>311</v>
      </c>
      <c r="G5" s="7">
        <v>152</v>
      </c>
      <c r="H5" s="7">
        <v>26</v>
      </c>
      <c r="I5" s="10">
        <v>361.94</v>
      </c>
      <c r="J5" s="7">
        <v>26</v>
      </c>
      <c r="K5" s="10">
        <v>361.94</v>
      </c>
      <c r="L5" s="7"/>
      <c r="M5" s="7"/>
      <c r="N5" s="7"/>
      <c r="O5" s="7"/>
    </row>
    <row r="6" s="1" customFormat="1" ht="19.5" customHeight="1" spans="1:15">
      <c r="A6" s="7">
        <v>2</v>
      </c>
      <c r="B6" s="7"/>
      <c r="C6" s="7"/>
      <c r="D6" s="7"/>
      <c r="E6" s="7"/>
      <c r="F6" s="7"/>
      <c r="G6" s="7"/>
      <c r="H6" s="7"/>
      <c r="I6" s="10"/>
      <c r="J6" s="7"/>
      <c r="K6" s="10"/>
      <c r="L6" s="7"/>
      <c r="M6" s="7"/>
      <c r="N6" s="7"/>
      <c r="O6" s="7"/>
    </row>
    <row r="7" s="1" customFormat="1" ht="19.5" customHeight="1" spans="1:15">
      <c r="A7" s="7">
        <v>3</v>
      </c>
      <c r="B7" s="7"/>
      <c r="C7" s="7"/>
      <c r="D7" s="7"/>
      <c r="E7" s="7"/>
      <c r="F7" s="7"/>
      <c r="G7" s="7"/>
      <c r="H7" s="7"/>
      <c r="I7" s="10"/>
      <c r="J7" s="7"/>
      <c r="K7" s="10"/>
      <c r="L7" s="7"/>
      <c r="M7" s="7"/>
      <c r="N7" s="7"/>
      <c r="O7" s="7"/>
    </row>
    <row r="8" s="1" customFormat="1" ht="19.5" customHeight="1" spans="1:15">
      <c r="A8" s="7">
        <v>4</v>
      </c>
      <c r="B8" s="7"/>
      <c r="C8" s="7"/>
      <c r="D8" s="7"/>
      <c r="E8" s="7"/>
      <c r="F8" s="7"/>
      <c r="G8" s="7"/>
      <c r="H8" s="7"/>
      <c r="I8" s="10"/>
      <c r="J8" s="7"/>
      <c r="K8" s="10"/>
      <c r="L8" s="7"/>
      <c r="M8" s="7"/>
      <c r="N8" s="7"/>
      <c r="O8" s="7"/>
    </row>
    <row r="9" s="1" customFormat="1" ht="19.5" customHeight="1" spans="1:15">
      <c r="A9" s="7">
        <v>5</v>
      </c>
      <c r="B9" s="7"/>
      <c r="C9" s="7"/>
      <c r="D9" s="7"/>
      <c r="E9" s="7"/>
      <c r="F9" s="7"/>
      <c r="G9" s="7"/>
      <c r="H9" s="7"/>
      <c r="I9" s="10"/>
      <c r="J9" s="7"/>
      <c r="K9" s="10"/>
      <c r="L9" s="7"/>
      <c r="M9" s="7"/>
      <c r="N9" s="7"/>
      <c r="O9" s="7"/>
    </row>
    <row r="10" s="1" customFormat="1" ht="19.5" customHeight="1" spans="1:15">
      <c r="A10" s="7">
        <v>6</v>
      </c>
      <c r="B10" s="7"/>
      <c r="C10" s="7"/>
      <c r="D10" s="7"/>
      <c r="E10" s="7"/>
      <c r="F10" s="7"/>
      <c r="G10" s="7"/>
      <c r="H10" s="7"/>
      <c r="I10" s="10"/>
      <c r="J10" s="7"/>
      <c r="K10" s="10"/>
      <c r="L10" s="7"/>
      <c r="M10" s="7"/>
      <c r="N10" s="7"/>
      <c r="O10" s="7"/>
    </row>
    <row r="11" s="1" customFormat="1" ht="19.5" customHeight="1" spans="1:15">
      <c r="A11" s="7">
        <v>7</v>
      </c>
      <c r="B11" s="7"/>
      <c r="C11" s="7"/>
      <c r="D11" s="7"/>
      <c r="E11" s="7"/>
      <c r="F11" s="7"/>
      <c r="G11" s="7"/>
      <c r="H11" s="7"/>
      <c r="I11" s="10"/>
      <c r="J11" s="7"/>
      <c r="K11" s="10"/>
      <c r="L11" s="7"/>
      <c r="M11" s="7"/>
      <c r="N11" s="7"/>
      <c r="O11" s="7"/>
    </row>
    <row r="12" s="1" customFormat="1" ht="19.5" customHeight="1" spans="1:15">
      <c r="A12" s="7">
        <v>8</v>
      </c>
      <c r="B12" s="7"/>
      <c r="C12" s="7"/>
      <c r="D12" s="7"/>
      <c r="E12" s="7"/>
      <c r="F12" s="7"/>
      <c r="G12" s="7"/>
      <c r="H12" s="7"/>
      <c r="I12" s="10"/>
      <c r="J12" s="7"/>
      <c r="K12" s="10"/>
      <c r="L12" s="7"/>
      <c r="M12" s="7"/>
      <c r="N12" s="7"/>
      <c r="O12" s="7"/>
    </row>
    <row r="13" s="1" customFormat="1" ht="19.5" customHeight="1" spans="1:15">
      <c r="A13" s="7">
        <v>9</v>
      </c>
      <c r="B13" s="7"/>
      <c r="C13" s="7"/>
      <c r="D13" s="7"/>
      <c r="E13" s="7"/>
      <c r="F13" s="7"/>
      <c r="G13" s="7"/>
      <c r="H13" s="7"/>
      <c r="I13" s="10"/>
      <c r="J13" s="7"/>
      <c r="K13" s="10"/>
      <c r="L13" s="7"/>
      <c r="M13" s="7"/>
      <c r="N13" s="7"/>
      <c r="O13" s="7"/>
    </row>
    <row r="14" s="1" customFormat="1" ht="19.5" customHeight="1" spans="1:15">
      <c r="A14" s="7">
        <v>10</v>
      </c>
      <c r="B14" s="7"/>
      <c r="C14" s="7"/>
      <c r="D14" s="7"/>
      <c r="E14" s="7"/>
      <c r="F14" s="7"/>
      <c r="G14" s="7"/>
      <c r="H14" s="7"/>
      <c r="I14" s="10"/>
      <c r="J14" s="7"/>
      <c r="K14" s="10"/>
      <c r="L14" s="7"/>
      <c r="M14" s="7"/>
      <c r="N14" s="7"/>
      <c r="O14" s="7"/>
    </row>
    <row r="15" s="1" customFormat="1" ht="19.5" customHeight="1" spans="1:15">
      <c r="A15" s="7">
        <v>11</v>
      </c>
      <c r="B15" s="7"/>
      <c r="C15" s="7"/>
      <c r="D15" s="7"/>
      <c r="E15" s="7"/>
      <c r="F15" s="7"/>
      <c r="G15" s="7"/>
      <c r="H15" s="7"/>
      <c r="I15" s="10"/>
      <c r="J15" s="7"/>
      <c r="K15" s="10"/>
      <c r="L15" s="7"/>
      <c r="M15" s="7"/>
      <c r="N15" s="7"/>
      <c r="O15" s="7"/>
    </row>
    <row r="16" s="1" customFormat="1" ht="19.5" customHeight="1" spans="1:15">
      <c r="A16" s="7">
        <v>12</v>
      </c>
      <c r="B16" s="7"/>
      <c r="C16" s="7"/>
      <c r="D16" s="7"/>
      <c r="E16" s="7"/>
      <c r="F16" s="7"/>
      <c r="G16" s="7"/>
      <c r="H16" s="7"/>
      <c r="I16" s="10"/>
      <c r="J16" s="7"/>
      <c r="K16" s="10"/>
      <c r="L16" s="7"/>
      <c r="M16" s="7"/>
      <c r="N16" s="7"/>
      <c r="O16" s="7"/>
    </row>
    <row r="17" s="1" customFormat="1" ht="19.5" customHeight="1" spans="1:15">
      <c r="A17" s="7">
        <v>13</v>
      </c>
      <c r="B17" s="7"/>
      <c r="C17" s="7"/>
      <c r="D17" s="7"/>
      <c r="E17" s="7"/>
      <c r="F17" s="7"/>
      <c r="G17" s="7"/>
      <c r="H17" s="7"/>
      <c r="I17" s="10"/>
      <c r="J17" s="7"/>
      <c r="K17" s="10"/>
      <c r="L17" s="7"/>
      <c r="M17" s="7"/>
      <c r="N17" s="7"/>
      <c r="O17" s="7"/>
    </row>
    <row r="18" s="1" customFormat="1" ht="19.5" customHeight="1" spans="1:15">
      <c r="A18" s="7">
        <v>14</v>
      </c>
      <c r="B18" s="7"/>
      <c r="C18" s="7"/>
      <c r="D18" s="7"/>
      <c r="E18" s="7"/>
      <c r="F18" s="7"/>
      <c r="G18" s="7"/>
      <c r="H18" s="7"/>
      <c r="I18" s="10"/>
      <c r="J18" s="7"/>
      <c r="K18" s="10"/>
      <c r="L18" s="7"/>
      <c r="M18" s="7"/>
      <c r="N18" s="7"/>
      <c r="O18" s="7"/>
    </row>
    <row r="19" s="2" customFormat="1" ht="19.5" customHeight="1" spans="1:15">
      <c r="A19" s="7"/>
      <c r="B19" s="7" t="s">
        <v>126</v>
      </c>
      <c r="C19" s="7">
        <f>SUM(C5:C18)</f>
        <v>24</v>
      </c>
      <c r="D19" s="7">
        <f t="shared" ref="D19:O19" si="0">SUM(D5:D18)</f>
        <v>336</v>
      </c>
      <c r="E19" s="7">
        <f t="shared" si="0"/>
        <v>29</v>
      </c>
      <c r="F19" s="7">
        <f t="shared" si="0"/>
        <v>311</v>
      </c>
      <c r="G19" s="7">
        <f t="shared" si="0"/>
        <v>152</v>
      </c>
      <c r="H19" s="7">
        <f t="shared" si="0"/>
        <v>26</v>
      </c>
      <c r="I19" s="7">
        <f t="shared" si="0"/>
        <v>361.94</v>
      </c>
      <c r="J19" s="7">
        <f t="shared" si="0"/>
        <v>26</v>
      </c>
      <c r="K19" s="7">
        <f t="shared" si="0"/>
        <v>361.94</v>
      </c>
      <c r="L19" s="7">
        <f t="shared" si="0"/>
        <v>0</v>
      </c>
      <c r="M19" s="7">
        <f t="shared" si="0"/>
        <v>0</v>
      </c>
      <c r="N19" s="7">
        <f t="shared" si="0"/>
        <v>0</v>
      </c>
      <c r="O19" s="7">
        <f t="shared" si="0"/>
        <v>0</v>
      </c>
    </row>
    <row r="20" s="2" customFormat="1" ht="24.95" customHeight="1" spans="1:15">
      <c r="A20" s="8"/>
      <c r="B20" s="8"/>
      <c r="C20" s="8"/>
      <c r="D20" s="8"/>
      <c r="E20" s="8"/>
      <c r="F20" s="8"/>
      <c r="G20" s="8"/>
      <c r="H20" s="8"/>
      <c r="I20" s="8"/>
      <c r="J20" s="8"/>
      <c r="K20" s="8"/>
      <c r="L20" s="8"/>
      <c r="M20" s="8"/>
      <c r="N20" s="8"/>
      <c r="O20" s="8"/>
    </row>
    <row r="21" s="2" customFormat="1" ht="24.95" customHeight="1" spans="1:15">
      <c r="A21" s="8"/>
      <c r="B21" s="8"/>
      <c r="C21" s="8"/>
      <c r="D21" s="8"/>
      <c r="E21" s="8"/>
      <c r="F21" s="8"/>
      <c r="G21" s="8"/>
      <c r="H21" s="8"/>
      <c r="I21" s="8"/>
      <c r="J21" s="8"/>
      <c r="K21" s="8"/>
      <c r="L21" s="8"/>
      <c r="M21" s="8"/>
      <c r="N21" s="8"/>
      <c r="O21" s="8"/>
    </row>
    <row r="22" s="2" customFormat="1" ht="24.95" customHeight="1" spans="1:15">
      <c r="A22" s="8"/>
      <c r="B22" s="8"/>
      <c r="C22" s="8"/>
      <c r="D22" s="8"/>
      <c r="E22" s="8"/>
      <c r="F22" s="8"/>
      <c r="G22" s="8"/>
      <c r="H22" s="8"/>
      <c r="I22" s="8"/>
      <c r="J22" s="8"/>
      <c r="K22" s="8"/>
      <c r="L22" s="8"/>
      <c r="M22" s="8"/>
      <c r="N22" s="8"/>
      <c r="O22" s="8"/>
    </row>
    <row r="23" s="2" customFormat="1" ht="24.95" customHeight="1" spans="1:15">
      <c r="A23" s="8"/>
      <c r="B23" s="8"/>
      <c r="C23" s="8"/>
      <c r="D23" s="8"/>
      <c r="E23" s="8"/>
      <c r="F23" s="8"/>
      <c r="G23" s="8"/>
      <c r="H23" s="8"/>
      <c r="I23" s="8"/>
      <c r="J23" s="8"/>
      <c r="K23" s="8"/>
      <c r="L23" s="8"/>
      <c r="M23" s="8"/>
      <c r="N23" s="8"/>
      <c r="O23" s="8"/>
    </row>
    <row r="24" s="2" customFormat="1" ht="24.95" customHeight="1" spans="1:15">
      <c r="A24" s="8"/>
      <c r="B24" s="8"/>
      <c r="C24" s="8"/>
      <c r="D24" s="8"/>
      <c r="E24" s="8"/>
      <c r="F24" s="8"/>
      <c r="G24" s="8"/>
      <c r="H24" s="8"/>
      <c r="I24" s="8"/>
      <c r="J24" s="8"/>
      <c r="K24" s="8"/>
      <c r="L24" s="8"/>
      <c r="M24" s="8"/>
      <c r="N24" s="8"/>
      <c r="O24" s="8"/>
    </row>
    <row r="25" s="2" customFormat="1" ht="24.95" customHeight="1" spans="1:15">
      <c r="A25" s="8"/>
      <c r="B25" s="8"/>
      <c r="C25" s="8"/>
      <c r="D25" s="8"/>
      <c r="E25" s="8"/>
      <c r="F25" s="8"/>
      <c r="G25" s="8"/>
      <c r="H25" s="8"/>
      <c r="I25" s="8"/>
      <c r="J25" s="8"/>
      <c r="K25" s="8"/>
      <c r="L25" s="8"/>
      <c r="M25" s="8"/>
      <c r="N25" s="8"/>
      <c r="O25" s="8"/>
    </row>
    <row r="26" s="2" customFormat="1" ht="24.95" customHeight="1" spans="1:15">
      <c r="A26" s="8"/>
      <c r="B26" s="8"/>
      <c r="C26" s="8"/>
      <c r="D26" s="8"/>
      <c r="E26" s="8"/>
      <c r="F26" s="8"/>
      <c r="G26" s="8"/>
      <c r="H26" s="8"/>
      <c r="I26" s="8"/>
      <c r="J26" s="8"/>
      <c r="K26" s="8"/>
      <c r="L26" s="8"/>
      <c r="M26" s="8"/>
      <c r="N26" s="8"/>
      <c r="O26" s="8"/>
    </row>
    <row r="27" s="2" customFormat="1" ht="24.95" customHeight="1" spans="1:15">
      <c r="A27" s="8"/>
      <c r="B27" s="8"/>
      <c r="C27" s="8"/>
      <c r="D27" s="8"/>
      <c r="E27" s="8"/>
      <c r="F27" s="8"/>
      <c r="G27" s="8"/>
      <c r="H27" s="8"/>
      <c r="I27" s="8"/>
      <c r="J27" s="8"/>
      <c r="K27" s="8"/>
      <c r="L27" s="8"/>
      <c r="M27" s="8"/>
      <c r="N27" s="8"/>
      <c r="O27" s="8"/>
    </row>
    <row r="28" s="2" customFormat="1" ht="24.95" customHeight="1" spans="1:15">
      <c r="A28" s="8"/>
      <c r="B28" s="8"/>
      <c r="C28" s="8"/>
      <c r="D28" s="8"/>
      <c r="E28" s="8"/>
      <c r="F28" s="8"/>
      <c r="G28" s="8"/>
      <c r="H28" s="8"/>
      <c r="I28" s="8"/>
      <c r="J28" s="8"/>
      <c r="K28" s="8"/>
      <c r="L28" s="8"/>
      <c r="M28" s="8"/>
      <c r="N28" s="8"/>
      <c r="O28" s="8"/>
    </row>
    <row r="29" s="2" customFormat="1" ht="24.95" customHeight="1" spans="1:15">
      <c r="A29" s="8"/>
      <c r="B29" s="8"/>
      <c r="C29" s="8"/>
      <c r="D29" s="8"/>
      <c r="E29" s="8"/>
      <c r="F29" s="8"/>
      <c r="G29" s="8"/>
      <c r="H29" s="8"/>
      <c r="I29" s="8"/>
      <c r="J29" s="8"/>
      <c r="K29" s="8"/>
      <c r="L29" s="8"/>
      <c r="M29" s="8"/>
      <c r="N29" s="8"/>
      <c r="O29" s="8"/>
    </row>
    <row r="30" s="2" customFormat="1" ht="24.95" customHeight="1" spans="1:15">
      <c r="A30" s="8"/>
      <c r="B30" s="8"/>
      <c r="C30" s="8"/>
      <c r="D30" s="8"/>
      <c r="E30" s="8"/>
      <c r="F30" s="8"/>
      <c r="G30" s="8"/>
      <c r="H30" s="8"/>
      <c r="I30" s="8"/>
      <c r="J30" s="8"/>
      <c r="K30" s="8"/>
      <c r="L30" s="8"/>
      <c r="M30" s="8"/>
      <c r="N30" s="8"/>
      <c r="O30" s="8"/>
    </row>
    <row r="31" s="2" customFormat="1" ht="24.95" customHeight="1" spans="1:15">
      <c r="A31" s="8"/>
      <c r="B31" s="8"/>
      <c r="C31" s="8"/>
      <c r="D31" s="8"/>
      <c r="E31" s="8"/>
      <c r="F31" s="8"/>
      <c r="G31" s="8"/>
      <c r="H31" s="8"/>
      <c r="I31" s="8"/>
      <c r="J31" s="8"/>
      <c r="K31" s="8"/>
      <c r="L31" s="8"/>
      <c r="M31" s="8"/>
      <c r="N31" s="8"/>
      <c r="O31" s="8"/>
    </row>
    <row r="32" s="2" customFormat="1" ht="24.95" customHeight="1" spans="1:15">
      <c r="A32" s="8"/>
      <c r="B32" s="8"/>
      <c r="C32" s="8"/>
      <c r="D32" s="8"/>
      <c r="E32" s="8"/>
      <c r="F32" s="8"/>
      <c r="G32" s="8"/>
      <c r="H32" s="8"/>
      <c r="I32" s="8"/>
      <c r="J32" s="8"/>
      <c r="K32" s="8"/>
      <c r="L32" s="8"/>
      <c r="M32" s="8"/>
      <c r="N32" s="8"/>
      <c r="O32" s="8"/>
    </row>
    <row r="33" s="2" customFormat="1" ht="24.95" customHeight="1" spans="1:15">
      <c r="A33" s="8"/>
      <c r="B33" s="8"/>
      <c r="C33" s="8"/>
      <c r="D33" s="8"/>
      <c r="E33" s="8"/>
      <c r="F33" s="8"/>
      <c r="G33" s="8"/>
      <c r="H33" s="8"/>
      <c r="I33" s="8"/>
      <c r="J33" s="8"/>
      <c r="K33" s="8"/>
      <c r="L33" s="8"/>
      <c r="M33" s="8"/>
      <c r="N33" s="8"/>
      <c r="O33" s="8"/>
    </row>
    <row r="34" s="2" customFormat="1" ht="24.95" customHeight="1" spans="1:15">
      <c r="A34" s="8"/>
      <c r="B34" s="8"/>
      <c r="C34" s="8"/>
      <c r="D34" s="8"/>
      <c r="E34" s="8"/>
      <c r="F34" s="8"/>
      <c r="G34" s="8"/>
      <c r="H34" s="8"/>
      <c r="I34" s="8"/>
      <c r="J34" s="8"/>
      <c r="K34" s="8"/>
      <c r="L34" s="8"/>
      <c r="M34" s="8"/>
      <c r="N34" s="8"/>
      <c r="O34" s="8"/>
    </row>
    <row r="35" s="2" customFormat="1" ht="24.95" customHeight="1" spans="1:15">
      <c r="A35" s="8"/>
      <c r="B35" s="8"/>
      <c r="C35" s="8"/>
      <c r="D35" s="8"/>
      <c r="E35" s="8"/>
      <c r="F35" s="8"/>
      <c r="G35" s="8"/>
      <c r="H35" s="8"/>
      <c r="I35" s="8"/>
      <c r="J35" s="8"/>
      <c r="K35" s="8"/>
      <c r="L35" s="8"/>
      <c r="M35" s="8"/>
      <c r="N35" s="8"/>
      <c r="O35" s="8"/>
    </row>
    <row r="36" s="2" customFormat="1" ht="24.95" customHeight="1" spans="1:15">
      <c r="A36" s="8"/>
      <c r="B36" s="8"/>
      <c r="C36" s="8"/>
      <c r="D36" s="8"/>
      <c r="E36" s="8"/>
      <c r="F36" s="8"/>
      <c r="G36" s="8"/>
      <c r="H36" s="8"/>
      <c r="I36" s="8"/>
      <c r="J36" s="8"/>
      <c r="K36" s="8"/>
      <c r="L36" s="8"/>
      <c r="M36" s="8"/>
      <c r="N36" s="8"/>
      <c r="O36" s="8"/>
    </row>
    <row r="37" s="2" customFormat="1" ht="24.95" customHeight="1" spans="1:15">
      <c r="A37" s="8"/>
      <c r="B37" s="8"/>
      <c r="C37" s="8"/>
      <c r="D37" s="8"/>
      <c r="E37" s="8"/>
      <c r="F37" s="8"/>
      <c r="G37" s="8"/>
      <c r="H37" s="8"/>
      <c r="I37" s="8"/>
      <c r="J37" s="8"/>
      <c r="K37" s="8"/>
      <c r="L37" s="8"/>
      <c r="M37" s="8"/>
      <c r="N37" s="8"/>
      <c r="O37" s="8"/>
    </row>
    <row r="38" s="2" customFormat="1" ht="24.95" customHeight="1" spans="1:15">
      <c r="A38" s="8"/>
      <c r="B38" s="8"/>
      <c r="C38" s="8"/>
      <c r="D38" s="8"/>
      <c r="E38" s="8"/>
      <c r="F38" s="8"/>
      <c r="G38" s="8"/>
      <c r="H38" s="8"/>
      <c r="I38" s="8"/>
      <c r="J38" s="8"/>
      <c r="K38" s="8"/>
      <c r="L38" s="8"/>
      <c r="M38" s="8"/>
      <c r="N38" s="8"/>
      <c r="O38" s="8"/>
    </row>
    <row r="39" s="2" customFormat="1" ht="24.95" customHeight="1" spans="1:15">
      <c r="A39" s="8"/>
      <c r="B39" s="8"/>
      <c r="C39" s="8"/>
      <c r="D39" s="8"/>
      <c r="E39" s="8"/>
      <c r="F39" s="8"/>
      <c r="G39" s="8"/>
      <c r="H39" s="8"/>
      <c r="I39" s="8"/>
      <c r="J39" s="8"/>
      <c r="K39" s="8"/>
      <c r="L39" s="8"/>
      <c r="M39" s="8"/>
      <c r="N39" s="8"/>
      <c r="O39" s="8"/>
    </row>
    <row r="40" s="2" customFormat="1" ht="24.95" customHeight="1" spans="1:15">
      <c r="A40" s="8"/>
      <c r="B40" s="8"/>
      <c r="C40" s="8"/>
      <c r="D40" s="8"/>
      <c r="E40" s="8"/>
      <c r="F40" s="8"/>
      <c r="G40" s="8"/>
      <c r="H40" s="8"/>
      <c r="I40" s="8"/>
      <c r="J40" s="8"/>
      <c r="K40" s="8"/>
      <c r="L40" s="8"/>
      <c r="M40" s="8"/>
      <c r="N40" s="8"/>
      <c r="O40" s="8"/>
    </row>
    <row r="41" s="2" customFormat="1" ht="24.95" customHeight="1" spans="1:15">
      <c r="A41" s="9"/>
      <c r="B41" s="9"/>
      <c r="C41" s="9"/>
      <c r="D41" s="9"/>
      <c r="E41" s="9"/>
      <c r="F41" s="9"/>
      <c r="G41" s="9"/>
      <c r="H41" s="9"/>
      <c r="I41" s="9"/>
      <c r="J41" s="9"/>
      <c r="K41" s="9"/>
      <c r="L41" s="9"/>
      <c r="M41" s="9"/>
      <c r="N41" s="9"/>
      <c r="O41" s="9"/>
    </row>
    <row r="42" s="3" customFormat="1" ht="24.95" customHeight="1" spans="1:15">
      <c r="A42" s="9"/>
      <c r="B42" s="9"/>
      <c r="C42" s="9"/>
      <c r="D42" s="9"/>
      <c r="E42" s="9"/>
      <c r="F42" s="9"/>
      <c r="G42" s="9"/>
      <c r="H42" s="9"/>
      <c r="I42" s="9"/>
      <c r="J42" s="9"/>
      <c r="K42" s="9"/>
      <c r="L42" s="9"/>
      <c r="M42" s="9"/>
      <c r="N42" s="9"/>
      <c r="O42" s="9"/>
    </row>
    <row r="43" s="3" customFormat="1" ht="24.95" customHeight="1" spans="1:15">
      <c r="A43" s="9"/>
      <c r="B43" s="9"/>
      <c r="C43" s="9"/>
      <c r="D43" s="9"/>
      <c r="E43" s="9"/>
      <c r="F43" s="9"/>
      <c r="G43" s="9"/>
      <c r="H43" s="9"/>
      <c r="I43" s="9"/>
      <c r="J43" s="9"/>
      <c r="K43" s="9"/>
      <c r="L43" s="9"/>
      <c r="M43" s="9"/>
      <c r="N43" s="9"/>
      <c r="O43" s="9"/>
    </row>
    <row r="44" s="3" customFormat="1" ht="24.95" customHeight="1" spans="1:15">
      <c r="A44" s="9"/>
      <c r="B44" s="9"/>
      <c r="C44" s="9"/>
      <c r="D44" s="9"/>
      <c r="E44" s="9"/>
      <c r="F44" s="9"/>
      <c r="G44" s="9"/>
      <c r="H44" s="9"/>
      <c r="I44" s="9"/>
      <c r="J44" s="9"/>
      <c r="K44" s="9"/>
      <c r="L44" s="9"/>
      <c r="M44" s="9"/>
      <c r="N44" s="9"/>
      <c r="O44" s="9"/>
    </row>
    <row r="45" s="4" customFormat="1" ht="24.95" customHeight="1"/>
    <row r="46" s="4" customFormat="1" ht="24.95" customHeight="1"/>
    <row r="47" s="4" customFormat="1" ht="24.95" customHeight="1"/>
    <row r="48" s="4" customFormat="1" ht="24.95" customHeight="1"/>
    <row r="49" s="4" customFormat="1" ht="24.95" customHeight="1"/>
    <row r="50" s="4" customFormat="1" ht="24.95" customHeight="1"/>
    <row r="51" s="4" customFormat="1" ht="24.95" customHeight="1"/>
    <row r="52" s="4" customFormat="1" ht="24.95" customHeight="1"/>
    <row r="53" s="4" customFormat="1" ht="24.95" customHeight="1"/>
    <row r="54" s="4" customFormat="1" ht="24.95" customHeight="1"/>
    <row r="55" s="4" customFormat="1" ht="24.95" customHeight="1"/>
    <row r="56" s="4" customFormat="1" ht="24.95" customHeight="1"/>
    <row r="57" s="4" customFormat="1" ht="24.95" customHeight="1"/>
    <row r="58" s="4" customFormat="1" ht="24.95" customHeight="1"/>
    <row r="59" s="4" customFormat="1" ht="24.95" customHeight="1"/>
    <row r="60" s="4" customFormat="1" ht="24.95" customHeight="1"/>
    <row r="61" s="4" customFormat="1" ht="24.95" customHeight="1"/>
    <row r="62" s="4" customFormat="1" ht="24.95" customHeight="1"/>
    <row r="63" s="4" customFormat="1" ht="24.95" customHeight="1"/>
    <row r="64" s="4" customFormat="1" ht="24.95" customHeight="1"/>
    <row r="65" s="4" customFormat="1" ht="24.95" customHeight="1"/>
    <row r="66" s="4" customFormat="1" ht="24.95" customHeight="1"/>
    <row r="67" s="4" customFormat="1" ht="24.95" customHeight="1"/>
    <row r="68" s="4" customFormat="1" ht="24.95" customHeight="1"/>
    <row r="69" s="4" customFormat="1" ht="24.95" customHeight="1"/>
    <row r="70" s="4" customFormat="1" ht="24.95" customHeight="1"/>
    <row r="71" s="4" customFormat="1" ht="24.95" customHeight="1"/>
    <row r="72" s="4" customFormat="1" ht="24.95" customHeight="1"/>
    <row r="73" s="4" customFormat="1" ht="24.95" customHeight="1"/>
    <row r="74" s="4" customFormat="1" ht="24.95" customHeight="1"/>
    <row r="75" s="4" customFormat="1" ht="24.95" customHeight="1"/>
    <row r="76" s="4" customFormat="1" ht="24.95" customHeight="1"/>
    <row r="77" s="4" customFormat="1" ht="24.95" customHeight="1"/>
    <row r="78" s="4" customFormat="1" ht="24.95" customHeight="1"/>
    <row r="79" s="4" customFormat="1" ht="24.95" customHeight="1"/>
    <row r="80" s="4" customFormat="1" ht="24.95" customHeight="1"/>
    <row r="81" s="4" customFormat="1" ht="24.95" customHeight="1"/>
    <row r="82" s="4" customFormat="1" ht="24.95" customHeight="1"/>
    <row r="83" s="4" customFormat="1" ht="24.95" customHeight="1"/>
    <row r="84" s="4" customFormat="1" ht="24.95" customHeight="1"/>
    <row r="85" s="4" customFormat="1" ht="24.95" customHeight="1"/>
    <row r="86" s="4" customFormat="1" ht="24.95" customHeight="1"/>
    <row r="87" s="4" customFormat="1" ht="24.95" customHeight="1"/>
    <row r="88" s="4" customFormat="1" ht="24.95" customHeigh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sheetData>
  <mergeCells count="9">
    <mergeCell ref="A1:B1"/>
    <mergeCell ref="A2:O2"/>
    <mergeCell ref="C3:D3"/>
    <mergeCell ref="E3:F3"/>
    <mergeCell ref="H3:K3"/>
    <mergeCell ref="L3:O3"/>
    <mergeCell ref="A3:A4"/>
    <mergeCell ref="B3:B4"/>
    <mergeCell ref="G3:G4"/>
  </mergeCells>
  <pageMargins left="0.81" right="0.71" top="0.75" bottom="0.75" header="0.31" footer="0.31"/>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workbookViewId="0">
      <selection activeCell="K12" sqref="K12"/>
    </sheetView>
  </sheetViews>
  <sheetFormatPr defaultColWidth="9.33333333333333" defaultRowHeight="11.25"/>
  <cols>
    <col min="1" max="1" width="16.9222222222222" customWidth="1"/>
    <col min="10" max="10" width="31.3333333333333" customWidth="1"/>
    <col min="11" max="11" width="14.3333333333333" customWidth="1"/>
    <col min="12" max="12" width="51.5" customWidth="1"/>
  </cols>
  <sheetData>
    <row r="1" ht="35" customHeight="1" spans="1:12">
      <c r="A1" s="204" t="s">
        <v>5</v>
      </c>
      <c r="B1" s="204"/>
      <c r="C1" s="204"/>
      <c r="D1" s="204"/>
      <c r="E1" s="204"/>
      <c r="F1" s="204"/>
      <c r="G1" s="204"/>
      <c r="H1" s="204"/>
      <c r="I1" s="204"/>
      <c r="J1" s="204"/>
      <c r="K1" s="204"/>
      <c r="L1" s="204"/>
    </row>
    <row r="2" s="202" customFormat="1" ht="24.95" customHeight="1" spans="1:12">
      <c r="A2" s="205" t="s">
        <v>6</v>
      </c>
      <c r="B2" s="206" t="s">
        <v>7</v>
      </c>
      <c r="C2" s="207"/>
      <c r="D2" s="207"/>
      <c r="E2" s="207"/>
      <c r="F2" s="207"/>
      <c r="G2" s="207"/>
      <c r="H2" s="207"/>
      <c r="I2" s="207"/>
      <c r="J2" s="211"/>
      <c r="K2" s="205" t="s">
        <v>8</v>
      </c>
      <c r="L2" s="205" t="s">
        <v>9</v>
      </c>
    </row>
    <row r="3" s="203" customFormat="1" ht="24.95" customHeight="1" spans="1:12">
      <c r="A3" s="208" t="s">
        <v>10</v>
      </c>
      <c r="B3" s="209" t="s">
        <v>11</v>
      </c>
      <c r="C3" s="209"/>
      <c r="D3" s="209"/>
      <c r="E3" s="209"/>
      <c r="F3" s="209"/>
      <c r="G3" s="209"/>
      <c r="H3" s="209"/>
      <c r="I3" s="209"/>
      <c r="J3" s="209"/>
      <c r="K3" s="208" t="s">
        <v>12</v>
      </c>
      <c r="L3" s="208"/>
    </row>
    <row r="4" s="203" customFormat="1" ht="24.95" customHeight="1" spans="1:12">
      <c r="A4" s="208" t="s">
        <v>13</v>
      </c>
      <c r="B4" s="209" t="s">
        <v>14</v>
      </c>
      <c r="C4" s="209"/>
      <c r="D4" s="209"/>
      <c r="E4" s="209"/>
      <c r="F4" s="209"/>
      <c r="G4" s="209"/>
      <c r="H4" s="209"/>
      <c r="I4" s="209"/>
      <c r="J4" s="209"/>
      <c r="K4" s="208" t="s">
        <v>12</v>
      </c>
      <c r="L4" s="212"/>
    </row>
    <row r="5" s="203" customFormat="1" ht="24.95" customHeight="1" spans="1:12">
      <c r="A5" s="208" t="s">
        <v>15</v>
      </c>
      <c r="B5" s="209" t="s">
        <v>16</v>
      </c>
      <c r="C5" s="209"/>
      <c r="D5" s="209"/>
      <c r="E5" s="209"/>
      <c r="F5" s="209"/>
      <c r="G5" s="209"/>
      <c r="H5" s="209"/>
      <c r="I5" s="209"/>
      <c r="J5" s="209"/>
      <c r="K5" s="208" t="s">
        <v>12</v>
      </c>
      <c r="L5" s="212"/>
    </row>
    <row r="6" s="203" customFormat="1" ht="24.95" customHeight="1" spans="1:12">
      <c r="A6" s="208" t="s">
        <v>17</v>
      </c>
      <c r="B6" s="209" t="s">
        <v>18</v>
      </c>
      <c r="C6" s="209"/>
      <c r="D6" s="209"/>
      <c r="E6" s="209"/>
      <c r="F6" s="209"/>
      <c r="G6" s="209"/>
      <c r="H6" s="209"/>
      <c r="I6" s="209"/>
      <c r="J6" s="209"/>
      <c r="K6" s="208" t="s">
        <v>12</v>
      </c>
      <c r="L6" s="209"/>
    </row>
    <row r="7" s="203" customFormat="1" ht="24.95" customHeight="1" spans="1:12">
      <c r="A7" s="208" t="s">
        <v>19</v>
      </c>
      <c r="B7" s="209" t="s">
        <v>20</v>
      </c>
      <c r="C7" s="209"/>
      <c r="D7" s="209"/>
      <c r="E7" s="209"/>
      <c r="F7" s="209"/>
      <c r="G7" s="209"/>
      <c r="H7" s="209"/>
      <c r="I7" s="209"/>
      <c r="J7" s="209"/>
      <c r="K7" s="208" t="s">
        <v>12</v>
      </c>
      <c r="L7" s="213"/>
    </row>
    <row r="8" s="203" customFormat="1" ht="24.95" customHeight="1" spans="1:12">
      <c r="A8" s="208" t="s">
        <v>21</v>
      </c>
      <c r="B8" s="209" t="s">
        <v>22</v>
      </c>
      <c r="C8" s="209"/>
      <c r="D8" s="209"/>
      <c r="E8" s="209"/>
      <c r="F8" s="209"/>
      <c r="G8" s="209"/>
      <c r="H8" s="209"/>
      <c r="I8" s="209"/>
      <c r="J8" s="209"/>
      <c r="K8" s="208" t="s">
        <v>12</v>
      </c>
      <c r="L8" s="213"/>
    </row>
    <row r="9" s="203" customFormat="1" ht="24.95" customHeight="1" spans="1:12">
      <c r="A9" s="208" t="s">
        <v>23</v>
      </c>
      <c r="B9" s="209" t="s">
        <v>24</v>
      </c>
      <c r="C9" s="209"/>
      <c r="D9" s="209"/>
      <c r="E9" s="209"/>
      <c r="F9" s="209"/>
      <c r="G9" s="209"/>
      <c r="H9" s="209"/>
      <c r="I9" s="209"/>
      <c r="J9" s="209"/>
      <c r="K9" s="208" t="s">
        <v>12</v>
      </c>
      <c r="L9" s="213"/>
    </row>
    <row r="10" s="203" customFormat="1" ht="24.95" customHeight="1" spans="1:12">
      <c r="A10" s="208" t="s">
        <v>25</v>
      </c>
      <c r="B10" s="209" t="s">
        <v>26</v>
      </c>
      <c r="C10" s="209"/>
      <c r="D10" s="209"/>
      <c r="E10" s="209"/>
      <c r="F10" s="209"/>
      <c r="G10" s="209"/>
      <c r="H10" s="209"/>
      <c r="I10" s="209"/>
      <c r="J10" s="209"/>
      <c r="K10" s="208" t="s">
        <v>12</v>
      </c>
      <c r="L10" s="213"/>
    </row>
    <row r="11" s="203" customFormat="1" ht="24.95" customHeight="1" spans="1:12">
      <c r="A11" s="208" t="s">
        <v>27</v>
      </c>
      <c r="B11" s="209" t="s">
        <v>28</v>
      </c>
      <c r="C11" s="209"/>
      <c r="D11" s="209"/>
      <c r="E11" s="209"/>
      <c r="F11" s="209"/>
      <c r="G11" s="209"/>
      <c r="H11" s="209"/>
      <c r="I11" s="209"/>
      <c r="J11" s="209"/>
      <c r="K11" s="208" t="s">
        <v>29</v>
      </c>
      <c r="L11" s="208" t="s">
        <v>30</v>
      </c>
    </row>
    <row r="12" s="203" customFormat="1" ht="24.95" customHeight="1" spans="1:12">
      <c r="A12" s="208" t="s">
        <v>31</v>
      </c>
      <c r="B12" s="209" t="s">
        <v>32</v>
      </c>
      <c r="C12" s="209"/>
      <c r="D12" s="209"/>
      <c r="E12" s="209"/>
      <c r="F12" s="209"/>
      <c r="G12" s="209"/>
      <c r="H12" s="209"/>
      <c r="I12" s="209"/>
      <c r="J12" s="209"/>
      <c r="K12" s="208" t="s">
        <v>12</v>
      </c>
      <c r="L12" s="208"/>
    </row>
    <row r="13" s="203" customFormat="1" ht="24.95" customHeight="1" spans="1:12">
      <c r="A13" s="208" t="s">
        <v>33</v>
      </c>
      <c r="B13" s="209" t="s">
        <v>34</v>
      </c>
      <c r="C13" s="209"/>
      <c r="D13" s="209"/>
      <c r="E13" s="209"/>
      <c r="F13" s="209"/>
      <c r="G13" s="209"/>
      <c r="H13" s="209"/>
      <c r="I13" s="209"/>
      <c r="J13" s="209"/>
      <c r="K13" s="208" t="s">
        <v>12</v>
      </c>
      <c r="L13" s="208"/>
    </row>
    <row r="14" s="203" customFormat="1" ht="24.95" customHeight="1" spans="1:12">
      <c r="A14" s="208" t="s">
        <v>35</v>
      </c>
      <c r="B14" s="210" t="s">
        <v>36</v>
      </c>
      <c r="C14" s="210"/>
      <c r="D14" s="210"/>
      <c r="E14" s="210"/>
      <c r="F14" s="210"/>
      <c r="G14" s="210"/>
      <c r="H14" s="210"/>
      <c r="I14" s="210"/>
      <c r="J14" s="210"/>
      <c r="K14" s="208" t="s">
        <v>12</v>
      </c>
      <c r="L14" s="214"/>
    </row>
    <row r="15" ht="24.95" customHeight="1" spans="1:12">
      <c r="A15" s="208" t="s">
        <v>37</v>
      </c>
      <c r="B15" s="209" t="s">
        <v>38</v>
      </c>
      <c r="C15" s="209"/>
      <c r="D15" s="209"/>
      <c r="E15" s="209"/>
      <c r="F15" s="209"/>
      <c r="G15" s="209"/>
      <c r="H15" s="209"/>
      <c r="I15" s="209"/>
      <c r="J15" s="209"/>
      <c r="K15" s="208" t="s">
        <v>29</v>
      </c>
      <c r="L15" s="215" t="s">
        <v>39</v>
      </c>
    </row>
    <row r="16" ht="24.95" customHeight="1" spans="1:12">
      <c r="A16" s="208" t="s">
        <v>40</v>
      </c>
      <c r="B16" s="209" t="s">
        <v>41</v>
      </c>
      <c r="C16" s="209"/>
      <c r="D16" s="209"/>
      <c r="E16" s="209"/>
      <c r="F16" s="209"/>
      <c r="G16" s="209"/>
      <c r="H16" s="209"/>
      <c r="I16" s="209"/>
      <c r="J16" s="209"/>
      <c r="K16" s="208" t="s">
        <v>29</v>
      </c>
      <c r="L16" s="215" t="s">
        <v>39</v>
      </c>
    </row>
    <row r="17" ht="24.95" customHeight="1" spans="1:12">
      <c r="A17" s="208" t="s">
        <v>42</v>
      </c>
      <c r="B17" s="209" t="s">
        <v>43</v>
      </c>
      <c r="C17" s="209"/>
      <c r="D17" s="209"/>
      <c r="E17" s="209"/>
      <c r="F17" s="209"/>
      <c r="G17" s="209"/>
      <c r="H17" s="209"/>
      <c r="I17" s="209"/>
      <c r="J17" s="209"/>
      <c r="K17" s="208" t="s">
        <v>29</v>
      </c>
      <c r="L17" s="215" t="s">
        <v>39</v>
      </c>
    </row>
    <row r="18" ht="24.95" customHeight="1" spans="1:12">
      <c r="A18" s="208" t="s">
        <v>44</v>
      </c>
      <c r="B18" s="209" t="s">
        <v>45</v>
      </c>
      <c r="C18" s="209"/>
      <c r="D18" s="209"/>
      <c r="E18" s="209"/>
      <c r="F18" s="209"/>
      <c r="G18" s="209"/>
      <c r="H18" s="209"/>
      <c r="I18" s="209"/>
      <c r="J18" s="209"/>
      <c r="K18" s="208" t="s">
        <v>12</v>
      </c>
      <c r="L18" s="216"/>
    </row>
  </sheetData>
  <mergeCells count="18">
    <mergeCell ref="A1:L1"/>
    <mergeCell ref="B2:J2"/>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s>
  <pageMargins left="0.984027777777778" right="0.75" top="1" bottom="1" header="0.5" footer="0.5"/>
  <pageSetup paperSize="9" scale="83" fitToHeight="0"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5"/>
  <sheetViews>
    <sheetView showGridLines="0" showZeros="0" workbookViewId="0">
      <selection activeCell="E16" sqref="E16"/>
    </sheetView>
  </sheetViews>
  <sheetFormatPr defaultColWidth="9.16666666666667" defaultRowHeight="12.75" customHeight="1" outlineLevelCol="5"/>
  <cols>
    <col min="1" max="1" width="40.5" style="60" customWidth="1"/>
    <col min="2" max="2" width="23.3333333333333" style="197" customWidth="1"/>
    <col min="3" max="3" width="41" style="60" customWidth="1"/>
    <col min="4" max="4" width="28.6666666666667" style="197" customWidth="1"/>
    <col min="5" max="5" width="43" style="60" customWidth="1"/>
    <col min="6" max="6" width="24.1666666666667" style="197" customWidth="1"/>
    <col min="7" max="16384" width="9.16666666666667" style="60"/>
  </cols>
  <sheetData>
    <row r="1" ht="13.5" customHeight="1" spans="1:6">
      <c r="A1" s="105" t="s">
        <v>10</v>
      </c>
      <c r="B1" s="112"/>
      <c r="C1" s="106"/>
      <c r="D1" s="112"/>
      <c r="E1" s="106"/>
      <c r="F1" s="198"/>
    </row>
    <row r="2" ht="16.5" customHeight="1" spans="1:6">
      <c r="A2" s="199" t="s">
        <v>11</v>
      </c>
      <c r="B2" s="199"/>
      <c r="C2" s="199"/>
      <c r="D2" s="199"/>
      <c r="E2" s="199"/>
      <c r="F2" s="199"/>
    </row>
    <row r="3" ht="15" customHeight="1" spans="1:6">
      <c r="A3" s="110"/>
      <c r="B3" s="110"/>
      <c r="C3" s="111"/>
      <c r="D3" s="200"/>
      <c r="E3" s="112"/>
      <c r="F3" s="112" t="s">
        <v>46</v>
      </c>
    </row>
    <row r="4" ht="18.75" customHeight="1" spans="1:6">
      <c r="A4" s="113" t="s">
        <v>47</v>
      </c>
      <c r="B4" s="113"/>
      <c r="C4" s="113" t="s">
        <v>48</v>
      </c>
      <c r="D4" s="113"/>
      <c r="E4" s="113"/>
      <c r="F4" s="113"/>
    </row>
    <row r="5" ht="18.75" customHeight="1" spans="1:6">
      <c r="A5" s="113" t="s">
        <v>49</v>
      </c>
      <c r="B5" s="113" t="s">
        <v>50</v>
      </c>
      <c r="C5" s="113" t="s">
        <v>51</v>
      </c>
      <c r="D5" s="114" t="s">
        <v>50</v>
      </c>
      <c r="E5" s="113" t="s">
        <v>52</v>
      </c>
      <c r="F5" s="113" t="s">
        <v>50</v>
      </c>
    </row>
    <row r="6" ht="18.75" customHeight="1" spans="1:6">
      <c r="A6" s="177" t="s">
        <v>53</v>
      </c>
      <c r="B6" s="120">
        <v>6733.96</v>
      </c>
      <c r="C6" s="177" t="s">
        <v>53</v>
      </c>
      <c r="D6" s="120">
        <v>6733.96</v>
      </c>
      <c r="E6" s="119" t="s">
        <v>53</v>
      </c>
      <c r="F6" s="120">
        <f>F7+F12+F23+F24+F25</f>
        <v>6733.958</v>
      </c>
    </row>
    <row r="7" ht="18.75" customHeight="1" spans="1:6">
      <c r="A7" s="115" t="s">
        <v>54</v>
      </c>
      <c r="B7" s="120">
        <v>6733.96</v>
      </c>
      <c r="C7" s="177" t="s">
        <v>55</v>
      </c>
      <c r="D7" s="120"/>
      <c r="E7" s="119" t="s">
        <v>56</v>
      </c>
      <c r="F7" s="120">
        <f>SUM(F8:F11)</f>
        <v>4736.89</v>
      </c>
    </row>
    <row r="8" ht="18.75" customHeight="1" spans="1:6">
      <c r="A8" s="115" t="s">
        <v>57</v>
      </c>
      <c r="B8" s="120">
        <v>6733.96</v>
      </c>
      <c r="C8" s="177" t="s">
        <v>58</v>
      </c>
      <c r="D8" s="120"/>
      <c r="E8" s="119" t="s">
        <v>59</v>
      </c>
      <c r="F8" s="120">
        <v>4013.69</v>
      </c>
    </row>
    <row r="9" ht="18.75" customHeight="1" spans="1:6">
      <c r="A9" s="103" t="s">
        <v>60</v>
      </c>
      <c r="B9" s="120"/>
      <c r="C9" s="177" t="s">
        <v>61</v>
      </c>
      <c r="D9" s="120"/>
      <c r="E9" s="119" t="s">
        <v>62</v>
      </c>
      <c r="F9" s="120">
        <v>422.11</v>
      </c>
    </row>
    <row r="10" ht="18.75" customHeight="1" spans="1:6">
      <c r="A10" s="115" t="s">
        <v>63</v>
      </c>
      <c r="B10" s="120"/>
      <c r="C10" s="177" t="s">
        <v>64</v>
      </c>
      <c r="D10" s="120"/>
      <c r="E10" s="119" t="s">
        <v>65</v>
      </c>
      <c r="F10" s="120">
        <v>301.09</v>
      </c>
    </row>
    <row r="11" ht="18.75" customHeight="1" spans="1:6">
      <c r="A11" s="115" t="s">
        <v>66</v>
      </c>
      <c r="B11" s="120"/>
      <c r="C11" s="177" t="s">
        <v>67</v>
      </c>
      <c r="D11" s="120"/>
      <c r="E11" s="119" t="s">
        <v>68</v>
      </c>
      <c r="F11" s="120"/>
    </row>
    <row r="12" ht="18.75" customHeight="1" spans="1:6">
      <c r="A12" s="115" t="s">
        <v>69</v>
      </c>
      <c r="B12" s="120"/>
      <c r="C12" s="177" t="s">
        <v>70</v>
      </c>
      <c r="D12" s="120"/>
      <c r="E12" s="119" t="s">
        <v>71</v>
      </c>
      <c r="F12" s="120">
        <f>SUM(F13:F22)</f>
        <v>1997.068</v>
      </c>
    </row>
    <row r="13" ht="18.75" customHeight="1" spans="1:6">
      <c r="A13" s="115" t="s">
        <v>72</v>
      </c>
      <c r="B13" s="120"/>
      <c r="C13" s="177" t="s">
        <v>73</v>
      </c>
      <c r="D13" s="120"/>
      <c r="E13" s="119" t="s">
        <v>59</v>
      </c>
      <c r="F13" s="120"/>
    </row>
    <row r="14" ht="18.75" customHeight="1" spans="1:6">
      <c r="A14" s="115" t="s">
        <v>74</v>
      </c>
      <c r="B14" s="120"/>
      <c r="C14" s="177" t="s">
        <v>75</v>
      </c>
      <c r="D14" s="120"/>
      <c r="E14" s="119" t="s">
        <v>62</v>
      </c>
      <c r="F14" s="120">
        <v>760.67</v>
      </c>
    </row>
    <row r="15" ht="18.75" customHeight="1" spans="1:6">
      <c r="A15" s="115" t="s">
        <v>76</v>
      </c>
      <c r="B15" s="120"/>
      <c r="C15" s="177" t="s">
        <v>77</v>
      </c>
      <c r="D15" s="120"/>
      <c r="E15" s="119" t="s">
        <v>78</v>
      </c>
      <c r="F15" s="120">
        <v>1036.39</v>
      </c>
    </row>
    <row r="16" ht="18.75" customHeight="1" spans="1:6">
      <c r="A16" s="103" t="s">
        <v>79</v>
      </c>
      <c r="B16" s="120"/>
      <c r="C16" s="177" t="s">
        <v>80</v>
      </c>
      <c r="D16" s="120"/>
      <c r="E16" s="119" t="s">
        <v>81</v>
      </c>
      <c r="F16" s="120">
        <v>191.808</v>
      </c>
    </row>
    <row r="17" ht="18.75" customHeight="1" spans="1:6">
      <c r="A17" s="103" t="s">
        <v>82</v>
      </c>
      <c r="B17" s="120"/>
      <c r="C17" s="177" t="s">
        <v>83</v>
      </c>
      <c r="D17" s="120"/>
      <c r="E17" s="119" t="s">
        <v>84</v>
      </c>
      <c r="F17" s="120"/>
    </row>
    <row r="18" ht="18.75" customHeight="1" spans="1:6">
      <c r="A18" s="103"/>
      <c r="B18" s="182"/>
      <c r="C18" s="177" t="s">
        <v>85</v>
      </c>
      <c r="D18" s="120"/>
      <c r="E18" s="119" t="s">
        <v>86</v>
      </c>
      <c r="F18" s="120">
        <v>8.2</v>
      </c>
    </row>
    <row r="19" ht="18.75" customHeight="1" spans="1:6">
      <c r="A19" s="122"/>
      <c r="B19" s="127"/>
      <c r="C19" s="177" t="s">
        <v>87</v>
      </c>
      <c r="D19" s="120">
        <v>6733.96</v>
      </c>
      <c r="E19" s="119" t="s">
        <v>88</v>
      </c>
      <c r="F19" s="120"/>
    </row>
    <row r="20" ht="18.75" customHeight="1" spans="1:6">
      <c r="A20" s="122"/>
      <c r="B20" s="182"/>
      <c r="C20" s="177" t="s">
        <v>89</v>
      </c>
      <c r="D20" s="120"/>
      <c r="E20" s="119" t="s">
        <v>90</v>
      </c>
      <c r="F20" s="120"/>
    </row>
    <row r="21" ht="18.75" customHeight="1" spans="1:6">
      <c r="A21" s="73"/>
      <c r="B21" s="182"/>
      <c r="C21" s="177" t="s">
        <v>91</v>
      </c>
      <c r="D21" s="120"/>
      <c r="E21" s="119" t="s">
        <v>92</v>
      </c>
      <c r="F21" s="120"/>
    </row>
    <row r="22" ht="18.75" customHeight="1" spans="1:6">
      <c r="A22" s="73"/>
      <c r="B22" s="182"/>
      <c r="C22" s="177" t="s">
        <v>93</v>
      </c>
      <c r="D22" s="120"/>
      <c r="E22" s="119" t="s">
        <v>94</v>
      </c>
      <c r="F22" s="120"/>
    </row>
    <row r="23" ht="18.75" customHeight="1" spans="1:6">
      <c r="A23" s="180"/>
      <c r="B23" s="182"/>
      <c r="C23" s="177" t="s">
        <v>95</v>
      </c>
      <c r="D23" s="120"/>
      <c r="E23" s="124" t="s">
        <v>96</v>
      </c>
      <c r="F23" s="120"/>
    </row>
    <row r="24" ht="18.75" customHeight="1" spans="1:6">
      <c r="A24" s="180"/>
      <c r="B24" s="182"/>
      <c r="C24" s="177" t="s">
        <v>97</v>
      </c>
      <c r="D24" s="120"/>
      <c r="E24" s="124" t="s">
        <v>98</v>
      </c>
      <c r="F24" s="120"/>
    </row>
    <row r="25" ht="18.75" customHeight="1" spans="1:6">
      <c r="A25" s="180"/>
      <c r="B25" s="182"/>
      <c r="C25" s="177" t="s">
        <v>99</v>
      </c>
      <c r="D25" s="120"/>
      <c r="E25" s="124" t="s">
        <v>100</v>
      </c>
      <c r="F25" s="120"/>
    </row>
    <row r="26" ht="18.75" customHeight="1" spans="1:6">
      <c r="A26" s="180"/>
      <c r="B26" s="182"/>
      <c r="C26" s="177" t="s">
        <v>101</v>
      </c>
      <c r="D26" s="120"/>
      <c r="E26" s="124"/>
      <c r="F26" s="120"/>
    </row>
    <row r="27" ht="18.75" customHeight="1" spans="1:6">
      <c r="A27" s="73"/>
      <c r="B27" s="127"/>
      <c r="C27" s="177" t="s">
        <v>102</v>
      </c>
      <c r="D27" s="120"/>
      <c r="E27" s="119"/>
      <c r="F27" s="120"/>
    </row>
    <row r="28" ht="18.75" customHeight="1" spans="1:6">
      <c r="A28" s="180"/>
      <c r="B28" s="182"/>
      <c r="C28" s="177" t="s">
        <v>103</v>
      </c>
      <c r="D28" s="120"/>
      <c r="E28" s="119"/>
      <c r="F28" s="120"/>
    </row>
    <row r="29" ht="18.75" customHeight="1" spans="1:6">
      <c r="A29" s="73"/>
      <c r="B29" s="127"/>
      <c r="C29" s="177" t="s">
        <v>104</v>
      </c>
      <c r="D29" s="120"/>
      <c r="E29" s="119"/>
      <c r="F29" s="120"/>
    </row>
    <row r="30" ht="18.75" customHeight="1" spans="1:6">
      <c r="A30" s="73"/>
      <c r="B30" s="182"/>
      <c r="C30" s="177" t="s">
        <v>105</v>
      </c>
      <c r="D30" s="120"/>
      <c r="E30" s="119"/>
      <c r="F30" s="120"/>
    </row>
    <row r="31" ht="18.75" customHeight="1" spans="1:6">
      <c r="A31" s="73"/>
      <c r="B31" s="182"/>
      <c r="C31" s="177" t="s">
        <v>106</v>
      </c>
      <c r="D31" s="120"/>
      <c r="E31" s="119"/>
      <c r="F31" s="120"/>
    </row>
    <row r="32" ht="18.75" customHeight="1" spans="1:6">
      <c r="A32" s="73"/>
      <c r="B32" s="182"/>
      <c r="C32" s="177" t="s">
        <v>107</v>
      </c>
      <c r="D32" s="120"/>
      <c r="E32" s="119"/>
      <c r="F32" s="120"/>
    </row>
    <row r="33" ht="18.75" customHeight="1" spans="1:6">
      <c r="A33" s="73"/>
      <c r="B33" s="182"/>
      <c r="C33" s="177" t="s">
        <v>108</v>
      </c>
      <c r="D33" s="120"/>
      <c r="E33" s="119"/>
      <c r="F33" s="120"/>
    </row>
    <row r="34" ht="18.75" customHeight="1" spans="1:6">
      <c r="A34" s="73"/>
      <c r="B34" s="182"/>
      <c r="C34" s="177" t="s">
        <v>109</v>
      </c>
      <c r="D34" s="120"/>
      <c r="E34" s="119"/>
      <c r="F34" s="120"/>
    </row>
    <row r="35" ht="18.75" customHeight="1" spans="1:6">
      <c r="A35" s="73"/>
      <c r="B35" s="182"/>
      <c r="C35" s="119"/>
      <c r="D35" s="120"/>
      <c r="E35" s="119"/>
      <c r="F35" s="120"/>
    </row>
    <row r="36" ht="18.75" customHeight="1" spans="1:6">
      <c r="A36" s="73"/>
      <c r="B36" s="182"/>
      <c r="C36" s="117"/>
      <c r="D36" s="128"/>
      <c r="E36" s="119"/>
      <c r="F36" s="120"/>
    </row>
    <row r="37" ht="18.75" customHeight="1" spans="1:6">
      <c r="A37" s="73"/>
      <c r="B37" s="182"/>
      <c r="C37" s="117"/>
      <c r="D37" s="128"/>
      <c r="E37" s="119"/>
      <c r="F37" s="126"/>
    </row>
    <row r="38" ht="18.75" customHeight="1" spans="1:6">
      <c r="A38" s="114" t="s">
        <v>110</v>
      </c>
      <c r="B38" s="127">
        <f>SUM(B6,B18)</f>
        <v>6733.96</v>
      </c>
      <c r="C38" s="114" t="s">
        <v>111</v>
      </c>
      <c r="D38" s="127">
        <f>SUM(D6,D35)</f>
        <v>6733.96</v>
      </c>
      <c r="E38" s="114" t="s">
        <v>111</v>
      </c>
      <c r="F38" s="126">
        <f>SUM(F6,F26)</f>
        <v>6733.958</v>
      </c>
    </row>
    <row r="39" ht="18.75" customHeight="1" spans="1:6">
      <c r="A39" s="179" t="s">
        <v>112</v>
      </c>
      <c r="B39" s="182"/>
      <c r="C39" s="103" t="s">
        <v>113</v>
      </c>
      <c r="D39" s="128">
        <f>SUM(B45)-SUM(D38)-SUM(D40)</f>
        <v>0</v>
      </c>
      <c r="E39" s="103" t="s">
        <v>113</v>
      </c>
      <c r="F39" s="126">
        <f>D39</f>
        <v>0</v>
      </c>
    </row>
    <row r="40" ht="18.75" customHeight="1" spans="1:6">
      <c r="A40" s="179" t="s">
        <v>114</v>
      </c>
      <c r="B40" s="182"/>
      <c r="C40" s="119" t="s">
        <v>115</v>
      </c>
      <c r="D40" s="120"/>
      <c r="E40" s="119" t="s">
        <v>115</v>
      </c>
      <c r="F40" s="120"/>
    </row>
    <row r="41" ht="18.75" customHeight="1" spans="1:6">
      <c r="A41" s="179" t="s">
        <v>116</v>
      </c>
      <c r="B41" s="201"/>
      <c r="C41" s="183"/>
      <c r="D41" s="128"/>
      <c r="E41" s="73"/>
      <c r="F41" s="128"/>
    </row>
    <row r="42" ht="18.75" customHeight="1" spans="1:6">
      <c r="A42" s="179" t="s">
        <v>117</v>
      </c>
      <c r="B42" s="182"/>
      <c r="C42" s="183"/>
      <c r="D42" s="128"/>
      <c r="E42" s="73"/>
      <c r="F42" s="128"/>
    </row>
    <row r="43" ht="18.75" customHeight="1" spans="1:6">
      <c r="A43" s="179" t="s">
        <v>118</v>
      </c>
      <c r="B43" s="182"/>
      <c r="C43" s="183"/>
      <c r="D43" s="128"/>
      <c r="E43" s="73"/>
      <c r="F43" s="128"/>
    </row>
    <row r="44" ht="18.75" customHeight="1" spans="1:6">
      <c r="A44" s="73"/>
      <c r="B44" s="182"/>
      <c r="C44" s="73"/>
      <c r="D44" s="128"/>
      <c r="E44" s="73"/>
      <c r="F44" s="128"/>
    </row>
    <row r="45" ht="18.75" customHeight="1" spans="1:6">
      <c r="A45" s="113" t="s">
        <v>119</v>
      </c>
      <c r="B45" s="127">
        <f>SUM(B38,B39,B40)</f>
        <v>6733.96</v>
      </c>
      <c r="C45" s="184" t="s">
        <v>120</v>
      </c>
      <c r="D45" s="128">
        <f>SUM(D38,D39,D40)</f>
        <v>6733.96</v>
      </c>
      <c r="E45" s="113" t="s">
        <v>120</v>
      </c>
      <c r="F45" s="126">
        <f>SUM(F38,F39,F40)</f>
        <v>6733.958</v>
      </c>
    </row>
  </sheetData>
  <mergeCells count="4">
    <mergeCell ref="A2:F2"/>
    <mergeCell ref="A3:B3"/>
    <mergeCell ref="A4:B4"/>
    <mergeCell ref="C4:F4"/>
  </mergeCells>
  <printOptions horizontalCentered="1"/>
  <pageMargins left="0.590277777777778" right="0.432638888888889" top="0.393055555555556" bottom="0.354166666666667" header="0" footer="0"/>
  <pageSetup paperSize="9" scale="59" orientation="landscape"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3"/>
  <sheetViews>
    <sheetView showGridLines="0" showZeros="0" workbookViewId="0">
      <selection activeCell="H11" sqref="H11"/>
    </sheetView>
  </sheetViews>
  <sheetFormatPr defaultColWidth="9.16666666666667" defaultRowHeight="12.75" customHeight="1"/>
  <cols>
    <col min="1" max="1" width="13.6666666666667" style="60" customWidth="1"/>
    <col min="2" max="2" width="24.5777777777778" style="60" customWidth="1"/>
    <col min="3" max="3" width="12.1666666666667" style="60" customWidth="1"/>
    <col min="4" max="4" width="11" style="60" customWidth="1"/>
    <col min="5" max="5" width="14" style="60" customWidth="1"/>
    <col min="6" max="6" width="17.8333333333333" style="60" customWidth="1"/>
    <col min="7" max="7" width="11.3333333333333" style="60" customWidth="1"/>
    <col min="8" max="8" width="12.3333333333333" style="60" customWidth="1"/>
    <col min="9" max="13" width="14.3333333333333" style="60" customWidth="1"/>
    <col min="14" max="14" width="9.16666666666667" style="60" customWidth="1"/>
    <col min="15" max="15" width="9.04444444444444" style="60" customWidth="1"/>
    <col min="16" max="16" width="10.6666666666667" style="60" customWidth="1"/>
    <col min="17" max="16384" width="9.16666666666667" style="60"/>
  </cols>
  <sheetData>
    <row r="1" ht="29.25" customHeight="1" spans="1:1">
      <c r="A1" s="60" t="s">
        <v>13</v>
      </c>
    </row>
    <row r="2" ht="29" customHeight="1" spans="1:16">
      <c r="A2" s="63" t="s">
        <v>14</v>
      </c>
      <c r="B2" s="63"/>
      <c r="C2" s="63"/>
      <c r="D2" s="63"/>
      <c r="E2" s="63"/>
      <c r="F2" s="63"/>
      <c r="G2" s="63"/>
      <c r="H2" s="63"/>
      <c r="I2" s="63"/>
      <c r="J2" s="63"/>
      <c r="K2" s="63"/>
      <c r="L2" s="63"/>
      <c r="M2" s="63"/>
      <c r="N2" s="63"/>
      <c r="O2" s="63"/>
      <c r="P2" s="196"/>
    </row>
    <row r="3" ht="18" customHeight="1" spans="15:15">
      <c r="O3" s="59" t="s">
        <v>46</v>
      </c>
    </row>
    <row r="4" ht="18" customHeight="1" spans="1:15">
      <c r="A4" s="64" t="s">
        <v>121</v>
      </c>
      <c r="B4" s="64" t="s">
        <v>122</v>
      </c>
      <c r="C4" s="64" t="s">
        <v>123</v>
      </c>
      <c r="D4" s="64" t="s">
        <v>124</v>
      </c>
      <c r="E4" s="64"/>
      <c r="F4" s="64"/>
      <c r="G4" s="64"/>
      <c r="H4" s="64"/>
      <c r="I4" s="64"/>
      <c r="J4" s="64"/>
      <c r="K4" s="64"/>
      <c r="L4" s="64"/>
      <c r="M4" s="64"/>
      <c r="N4" s="64"/>
      <c r="O4" s="80" t="s">
        <v>125</v>
      </c>
    </row>
    <row r="5" ht="22.5" customHeight="1" spans="1:15">
      <c r="A5" s="64"/>
      <c r="B5" s="64"/>
      <c r="C5" s="64"/>
      <c r="D5" s="69" t="s">
        <v>126</v>
      </c>
      <c r="E5" s="69" t="s">
        <v>127</v>
      </c>
      <c r="F5" s="69"/>
      <c r="G5" s="69" t="s">
        <v>128</v>
      </c>
      <c r="H5" s="69" t="s">
        <v>129</v>
      </c>
      <c r="I5" s="69" t="s">
        <v>130</v>
      </c>
      <c r="J5" s="69" t="s">
        <v>131</v>
      </c>
      <c r="K5" s="69" t="s">
        <v>132</v>
      </c>
      <c r="L5" s="69" t="s">
        <v>112</v>
      </c>
      <c r="M5" s="69" t="s">
        <v>116</v>
      </c>
      <c r="N5" s="69" t="s">
        <v>133</v>
      </c>
      <c r="O5" s="81"/>
    </row>
    <row r="6" ht="33.95" customHeight="1" spans="1:15">
      <c r="A6" s="64"/>
      <c r="B6" s="64"/>
      <c r="C6" s="64"/>
      <c r="D6" s="69"/>
      <c r="E6" s="69" t="s">
        <v>134</v>
      </c>
      <c r="F6" s="69" t="s">
        <v>135</v>
      </c>
      <c r="G6" s="69"/>
      <c r="H6" s="69"/>
      <c r="I6" s="69"/>
      <c r="J6" s="69"/>
      <c r="K6" s="69"/>
      <c r="L6" s="69"/>
      <c r="M6" s="69"/>
      <c r="N6" s="69"/>
      <c r="O6" s="82"/>
    </row>
    <row r="7" ht="18" customHeight="1" spans="1:15">
      <c r="A7" s="72" t="s">
        <v>136</v>
      </c>
      <c r="B7" s="72" t="s">
        <v>136</v>
      </c>
      <c r="C7" s="72">
        <v>1</v>
      </c>
      <c r="D7" s="72">
        <v>2</v>
      </c>
      <c r="E7" s="72">
        <v>3</v>
      </c>
      <c r="F7" s="72">
        <v>4</v>
      </c>
      <c r="G7" s="72">
        <v>5</v>
      </c>
      <c r="H7" s="72">
        <v>6</v>
      </c>
      <c r="I7" s="72">
        <v>7</v>
      </c>
      <c r="J7" s="72">
        <v>8</v>
      </c>
      <c r="K7" s="72">
        <v>9</v>
      </c>
      <c r="L7" s="72">
        <v>10</v>
      </c>
      <c r="M7" s="72">
        <v>11</v>
      </c>
      <c r="N7" s="72">
        <v>12</v>
      </c>
      <c r="O7" s="72">
        <v>13</v>
      </c>
    </row>
    <row r="8" ht="22" customHeight="1" spans="1:15">
      <c r="A8" s="192">
        <v>504</v>
      </c>
      <c r="B8" s="193" t="s">
        <v>137</v>
      </c>
      <c r="C8" s="190">
        <f t="shared" ref="C8:C21" si="0">D8+O8</f>
        <v>6733.96</v>
      </c>
      <c r="D8" s="190">
        <f t="shared" ref="D8:D21" si="1">E8+SUM(G8:N8)</f>
        <v>6733.96</v>
      </c>
      <c r="E8" s="194">
        <f>SUM(E9:E23)</f>
        <v>6733.96</v>
      </c>
      <c r="F8" s="72"/>
      <c r="G8" s="72"/>
      <c r="H8" s="72"/>
      <c r="I8" s="72"/>
      <c r="J8" s="72"/>
      <c r="K8" s="72"/>
      <c r="L8" s="72"/>
      <c r="M8" s="72"/>
      <c r="N8" s="72"/>
      <c r="O8" s="72"/>
    </row>
    <row r="9" s="59" customFormat="1" ht="22" customHeight="1" spans="1:15">
      <c r="A9" s="189" t="s">
        <v>138</v>
      </c>
      <c r="B9" s="189" t="s">
        <v>139</v>
      </c>
      <c r="C9" s="190">
        <f t="shared" si="0"/>
        <v>222.86</v>
      </c>
      <c r="D9" s="190">
        <f t="shared" si="1"/>
        <v>222.86</v>
      </c>
      <c r="E9" s="195">
        <v>222.86</v>
      </c>
      <c r="F9" s="75"/>
      <c r="G9" s="75"/>
      <c r="H9" s="75"/>
      <c r="I9" s="75"/>
      <c r="J9" s="75"/>
      <c r="K9" s="75"/>
      <c r="L9" s="75"/>
      <c r="M9" s="75"/>
      <c r="N9" s="75"/>
      <c r="O9" s="75"/>
    </row>
    <row r="10" s="59" customFormat="1" ht="29" customHeight="1" spans="1:15">
      <c r="A10" s="189" t="s">
        <v>138</v>
      </c>
      <c r="B10" s="189" t="s">
        <v>140</v>
      </c>
      <c r="C10" s="190">
        <f t="shared" si="0"/>
        <v>1380.82</v>
      </c>
      <c r="D10" s="190">
        <f t="shared" si="1"/>
        <v>1380.82</v>
      </c>
      <c r="E10" s="195">
        <v>1380.82</v>
      </c>
      <c r="F10" s="75"/>
      <c r="G10" s="75"/>
      <c r="H10" s="75"/>
      <c r="I10" s="75"/>
      <c r="J10" s="75"/>
      <c r="K10" s="75"/>
      <c r="L10" s="75"/>
      <c r="M10" s="75"/>
      <c r="N10" s="75"/>
      <c r="O10" s="75"/>
    </row>
    <row r="11" s="59" customFormat="1" ht="22" customHeight="1" spans="1:15">
      <c r="A11" s="189" t="s">
        <v>141</v>
      </c>
      <c r="B11" s="189" t="s">
        <v>142</v>
      </c>
      <c r="C11" s="190">
        <f t="shared" si="0"/>
        <v>561.06</v>
      </c>
      <c r="D11" s="190">
        <f t="shared" si="1"/>
        <v>561.06</v>
      </c>
      <c r="E11" s="195">
        <v>561.06</v>
      </c>
      <c r="F11" s="75"/>
      <c r="G11" s="75"/>
      <c r="H11" s="75"/>
      <c r="I11" s="75"/>
      <c r="J11" s="75"/>
      <c r="K11" s="75"/>
      <c r="L11" s="75"/>
      <c r="M11" s="75"/>
      <c r="N11" s="75"/>
      <c r="O11" s="75"/>
    </row>
    <row r="12" s="59" customFormat="1" ht="22" customHeight="1" spans="1:15">
      <c r="A12" s="189" t="s">
        <v>143</v>
      </c>
      <c r="B12" s="189" t="s">
        <v>144</v>
      </c>
      <c r="C12" s="190">
        <f t="shared" si="0"/>
        <v>307.42</v>
      </c>
      <c r="D12" s="190">
        <f t="shared" si="1"/>
        <v>307.42</v>
      </c>
      <c r="E12" s="195">
        <v>307.42</v>
      </c>
      <c r="F12" s="75"/>
      <c r="G12" s="75"/>
      <c r="H12" s="75"/>
      <c r="I12" s="75"/>
      <c r="J12" s="75"/>
      <c r="K12" s="75"/>
      <c r="L12" s="75"/>
      <c r="M12" s="75"/>
      <c r="N12" s="75"/>
      <c r="O12" s="75"/>
    </row>
    <row r="13" s="59" customFormat="1" ht="22" customHeight="1" spans="1:15">
      <c r="A13" s="189" t="s">
        <v>145</v>
      </c>
      <c r="B13" s="189" t="s">
        <v>146</v>
      </c>
      <c r="C13" s="190">
        <f t="shared" si="0"/>
        <v>541.32</v>
      </c>
      <c r="D13" s="190">
        <f t="shared" si="1"/>
        <v>541.32</v>
      </c>
      <c r="E13" s="195">
        <v>541.32</v>
      </c>
      <c r="F13" s="75"/>
      <c r="G13" s="75"/>
      <c r="H13" s="75"/>
      <c r="I13" s="75"/>
      <c r="J13" s="75"/>
      <c r="K13" s="75"/>
      <c r="L13" s="75"/>
      <c r="M13" s="75"/>
      <c r="N13" s="75"/>
      <c r="O13" s="75"/>
    </row>
    <row r="14" s="59" customFormat="1" ht="22" customHeight="1" spans="1:15">
      <c r="A14" s="189" t="s">
        <v>147</v>
      </c>
      <c r="B14" s="189" t="s">
        <v>148</v>
      </c>
      <c r="C14" s="190">
        <f t="shared" si="0"/>
        <v>269.1</v>
      </c>
      <c r="D14" s="190">
        <f t="shared" si="1"/>
        <v>269.1</v>
      </c>
      <c r="E14" s="195">
        <v>269.1</v>
      </c>
      <c r="F14" s="75"/>
      <c r="G14" s="75"/>
      <c r="H14" s="75"/>
      <c r="I14" s="75"/>
      <c r="J14" s="75"/>
      <c r="K14" s="75"/>
      <c r="L14" s="75"/>
      <c r="M14" s="75"/>
      <c r="N14" s="75"/>
      <c r="O14" s="75"/>
    </row>
    <row r="15" s="59" customFormat="1" ht="22" customHeight="1" spans="1:15">
      <c r="A15" s="189" t="s">
        <v>149</v>
      </c>
      <c r="B15" s="189" t="s">
        <v>150</v>
      </c>
      <c r="C15" s="190">
        <f t="shared" si="0"/>
        <v>334.53</v>
      </c>
      <c r="D15" s="190">
        <f t="shared" si="1"/>
        <v>334.53</v>
      </c>
      <c r="E15" s="195">
        <v>334.53</v>
      </c>
      <c r="F15" s="75"/>
      <c r="G15" s="75"/>
      <c r="H15" s="75"/>
      <c r="I15" s="75"/>
      <c r="J15" s="75"/>
      <c r="K15" s="75"/>
      <c r="L15" s="75"/>
      <c r="M15" s="75"/>
      <c r="N15" s="75"/>
      <c r="O15" s="75"/>
    </row>
    <row r="16" s="59" customFormat="1" ht="22" customHeight="1" spans="1:15">
      <c r="A16" s="189" t="s">
        <v>151</v>
      </c>
      <c r="B16" s="189" t="s">
        <v>152</v>
      </c>
      <c r="C16" s="190">
        <f t="shared" si="0"/>
        <v>219.84</v>
      </c>
      <c r="D16" s="190">
        <f t="shared" si="1"/>
        <v>219.84</v>
      </c>
      <c r="E16" s="195">
        <v>219.84</v>
      </c>
      <c r="F16" s="75"/>
      <c r="G16" s="75"/>
      <c r="H16" s="75"/>
      <c r="I16" s="75"/>
      <c r="J16" s="75"/>
      <c r="K16" s="75"/>
      <c r="L16" s="75"/>
      <c r="M16" s="75"/>
      <c r="N16" s="75"/>
      <c r="O16" s="75"/>
    </row>
    <row r="17" s="59" customFormat="1" ht="22" customHeight="1" spans="1:15">
      <c r="A17" s="189" t="s">
        <v>153</v>
      </c>
      <c r="B17" s="189" t="s">
        <v>154</v>
      </c>
      <c r="C17" s="190">
        <f t="shared" si="0"/>
        <v>315.25</v>
      </c>
      <c r="D17" s="190">
        <f t="shared" si="1"/>
        <v>315.25</v>
      </c>
      <c r="E17" s="195">
        <v>315.25</v>
      </c>
      <c r="F17" s="75"/>
      <c r="G17" s="75"/>
      <c r="H17" s="75"/>
      <c r="I17" s="75"/>
      <c r="J17" s="75"/>
      <c r="K17" s="75"/>
      <c r="L17" s="75"/>
      <c r="M17" s="75"/>
      <c r="N17" s="75"/>
      <c r="O17" s="75"/>
    </row>
    <row r="18" s="59" customFormat="1" ht="22" customHeight="1" spans="1:15">
      <c r="A18" s="189" t="s">
        <v>155</v>
      </c>
      <c r="B18" s="189" t="s">
        <v>156</v>
      </c>
      <c r="C18" s="190">
        <f t="shared" si="0"/>
        <v>699.13</v>
      </c>
      <c r="D18" s="190">
        <f t="shared" si="1"/>
        <v>699.13</v>
      </c>
      <c r="E18" s="195">
        <v>699.13</v>
      </c>
      <c r="F18" s="75"/>
      <c r="G18" s="75"/>
      <c r="H18" s="75"/>
      <c r="I18" s="75"/>
      <c r="J18" s="75"/>
      <c r="K18" s="75"/>
      <c r="L18" s="75"/>
      <c r="M18" s="75"/>
      <c r="N18" s="75"/>
      <c r="O18" s="75"/>
    </row>
    <row r="19" s="59" customFormat="1" ht="22" customHeight="1" spans="1:15">
      <c r="A19" s="189" t="s">
        <v>157</v>
      </c>
      <c r="B19" s="189" t="s">
        <v>158</v>
      </c>
      <c r="C19" s="190">
        <f t="shared" si="0"/>
        <v>159.58</v>
      </c>
      <c r="D19" s="190">
        <f t="shared" si="1"/>
        <v>159.58</v>
      </c>
      <c r="E19" s="195">
        <v>159.58</v>
      </c>
      <c r="F19" s="75"/>
      <c r="G19" s="75"/>
      <c r="H19" s="75"/>
      <c r="I19" s="75"/>
      <c r="J19" s="75"/>
      <c r="K19" s="75"/>
      <c r="L19" s="75"/>
      <c r="M19" s="75"/>
      <c r="N19" s="75"/>
      <c r="O19" s="75"/>
    </row>
    <row r="20" s="59" customFormat="1" ht="22" customHeight="1" spans="1:15">
      <c r="A20" s="189" t="s">
        <v>159</v>
      </c>
      <c r="B20" s="189" t="s">
        <v>160</v>
      </c>
      <c r="C20" s="190">
        <f t="shared" si="0"/>
        <v>373.87</v>
      </c>
      <c r="D20" s="190">
        <f t="shared" si="1"/>
        <v>373.87</v>
      </c>
      <c r="E20" s="195">
        <v>373.87</v>
      </c>
      <c r="F20" s="75"/>
      <c r="G20" s="75"/>
      <c r="H20" s="75"/>
      <c r="I20" s="75"/>
      <c r="J20" s="75"/>
      <c r="K20" s="75"/>
      <c r="L20" s="75"/>
      <c r="M20" s="75"/>
      <c r="N20" s="75"/>
      <c r="O20" s="75"/>
    </row>
    <row r="21" s="59" customFormat="1" ht="22" customHeight="1" spans="1:15">
      <c r="A21" s="189" t="s">
        <v>161</v>
      </c>
      <c r="B21" s="189" t="s">
        <v>162</v>
      </c>
      <c r="C21" s="190">
        <f t="shared" si="0"/>
        <v>316.42</v>
      </c>
      <c r="D21" s="190">
        <f t="shared" si="1"/>
        <v>316.42</v>
      </c>
      <c r="E21" s="195">
        <v>316.42</v>
      </c>
      <c r="F21" s="75"/>
      <c r="G21" s="75"/>
      <c r="H21" s="75"/>
      <c r="I21" s="75"/>
      <c r="J21" s="75"/>
      <c r="K21" s="75"/>
      <c r="L21" s="75"/>
      <c r="M21" s="75"/>
      <c r="N21" s="75"/>
      <c r="O21" s="75"/>
    </row>
    <row r="22" s="59" customFormat="1" ht="22" customHeight="1" spans="1:15">
      <c r="A22" s="189" t="s">
        <v>163</v>
      </c>
      <c r="B22" s="189" t="s">
        <v>164</v>
      </c>
      <c r="C22" s="190">
        <f t="shared" ref="C22:C34" si="2">D22+O22</f>
        <v>723.9</v>
      </c>
      <c r="D22" s="190">
        <f t="shared" ref="D22:D34" si="3">E22+SUM(G22:N22)</f>
        <v>723.9</v>
      </c>
      <c r="E22" s="195">
        <v>723.9</v>
      </c>
      <c r="F22" s="75"/>
      <c r="G22" s="75"/>
      <c r="H22" s="75"/>
      <c r="I22" s="75"/>
      <c r="J22" s="75"/>
      <c r="K22" s="75"/>
      <c r="L22" s="75"/>
      <c r="M22" s="75"/>
      <c r="N22" s="75"/>
      <c r="O22" s="75"/>
    </row>
    <row r="23" ht="22" customHeight="1" spans="1:15">
      <c r="A23" s="188">
        <v>504014</v>
      </c>
      <c r="B23" s="189" t="s">
        <v>165</v>
      </c>
      <c r="C23" s="190">
        <f t="shared" si="2"/>
        <v>308.86</v>
      </c>
      <c r="D23" s="190">
        <f t="shared" si="3"/>
        <v>308.86</v>
      </c>
      <c r="E23" s="195">
        <v>308.86</v>
      </c>
      <c r="F23" s="75"/>
      <c r="G23" s="75"/>
      <c r="H23" s="75"/>
      <c r="I23" s="75"/>
      <c r="J23" s="75"/>
      <c r="K23" s="75"/>
      <c r="L23" s="75"/>
      <c r="M23" s="75"/>
      <c r="N23" s="75"/>
      <c r="O23" s="75"/>
    </row>
  </sheetData>
  <mergeCells count="16">
    <mergeCell ref="A2:O2"/>
    <mergeCell ref="D4:N4"/>
    <mergeCell ref="E5:F5"/>
    <mergeCell ref="A4:A6"/>
    <mergeCell ref="B4:B6"/>
    <mergeCell ref="C4:C6"/>
    <mergeCell ref="D5:D6"/>
    <mergeCell ref="G5:G6"/>
    <mergeCell ref="H5:H6"/>
    <mergeCell ref="I5:I6"/>
    <mergeCell ref="J5:J6"/>
    <mergeCell ref="K5:K6"/>
    <mergeCell ref="L5:L6"/>
    <mergeCell ref="M5:M6"/>
    <mergeCell ref="N5:N6"/>
    <mergeCell ref="O4:O6"/>
  </mergeCells>
  <printOptions horizontalCentered="1"/>
  <pageMargins left="0.59" right="0.59" top="0.79" bottom="0.79" header="0.5" footer="0.5"/>
  <pageSetup paperSize="9" scale="80" fitToHeight="1000" orientation="landscape"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2"/>
  <sheetViews>
    <sheetView showGridLines="0" showZeros="0" tabSelected="1" workbookViewId="0">
      <selection activeCell="C9" sqref="C9"/>
    </sheetView>
  </sheetViews>
  <sheetFormatPr defaultColWidth="9.16666666666667" defaultRowHeight="12.75" customHeight="1"/>
  <cols>
    <col min="1" max="1" width="13.6666666666667" customWidth="1"/>
    <col min="2" max="2" width="29.8333333333333" customWidth="1"/>
    <col min="3" max="3" width="15.5" customWidth="1"/>
    <col min="4" max="4" width="14.3333333333333" customWidth="1"/>
    <col min="5" max="5" width="12.3333333333333" customWidth="1"/>
    <col min="6" max="6" width="13" customWidth="1"/>
    <col min="7" max="10" width="14.3333333333333" customWidth="1"/>
    <col min="11" max="11" width="9.16666666666667" customWidth="1"/>
    <col min="12" max="13" width="14.3333333333333" customWidth="1"/>
    <col min="14" max="14" width="13.3333333333333" customWidth="1"/>
  </cols>
  <sheetData>
    <row r="1" ht="29.25" customHeight="1" spans="1:3">
      <c r="A1" s="60" t="s">
        <v>15</v>
      </c>
      <c r="B1" s="60"/>
      <c r="C1" s="60"/>
    </row>
    <row r="2" ht="35.25" customHeight="1" spans="1:14">
      <c r="A2" s="63" t="s">
        <v>16</v>
      </c>
      <c r="B2" s="63"/>
      <c r="C2" s="63"/>
      <c r="D2" s="63"/>
      <c r="E2" s="63"/>
      <c r="F2" s="63"/>
      <c r="G2" s="63"/>
      <c r="H2" s="63"/>
      <c r="I2" s="63"/>
      <c r="J2" s="63"/>
      <c r="K2" s="63"/>
      <c r="L2" s="63"/>
      <c r="M2" s="63"/>
      <c r="N2" s="94"/>
    </row>
    <row r="3" ht="21.75" customHeight="1" spans="13:13">
      <c r="M3" s="191" t="s">
        <v>46</v>
      </c>
    </row>
    <row r="4" ht="15" customHeight="1" spans="1:13">
      <c r="A4" s="64" t="s">
        <v>121</v>
      </c>
      <c r="B4" s="64" t="s">
        <v>122</v>
      </c>
      <c r="C4" s="64" t="s">
        <v>123</v>
      </c>
      <c r="D4" s="64" t="s">
        <v>124</v>
      </c>
      <c r="E4" s="64"/>
      <c r="F4" s="64"/>
      <c r="G4" s="64"/>
      <c r="H4" s="64"/>
      <c r="I4" s="64"/>
      <c r="J4" s="64"/>
      <c r="K4" s="64"/>
      <c r="L4" s="64"/>
      <c r="M4" s="64"/>
    </row>
    <row r="5" ht="30" customHeight="1" spans="1:13">
      <c r="A5" s="64"/>
      <c r="B5" s="64"/>
      <c r="C5" s="64"/>
      <c r="D5" s="69" t="s">
        <v>126</v>
      </c>
      <c r="E5" s="69" t="s">
        <v>166</v>
      </c>
      <c r="F5" s="69"/>
      <c r="G5" s="69" t="s">
        <v>128</v>
      </c>
      <c r="H5" s="69" t="s">
        <v>130</v>
      </c>
      <c r="I5" s="69" t="s">
        <v>131</v>
      </c>
      <c r="J5" s="69" t="s">
        <v>132</v>
      </c>
      <c r="K5" s="69" t="s">
        <v>114</v>
      </c>
      <c r="L5" s="69" t="s">
        <v>125</v>
      </c>
      <c r="M5" s="69" t="s">
        <v>116</v>
      </c>
    </row>
    <row r="6" ht="40.5" customHeight="1" spans="1:13">
      <c r="A6" s="64"/>
      <c r="B6" s="64"/>
      <c r="C6" s="64"/>
      <c r="D6" s="69"/>
      <c r="E6" s="69" t="s">
        <v>134</v>
      </c>
      <c r="F6" s="69" t="s">
        <v>167</v>
      </c>
      <c r="G6" s="69"/>
      <c r="H6" s="69"/>
      <c r="I6" s="69"/>
      <c r="J6" s="69"/>
      <c r="K6" s="69"/>
      <c r="L6" s="69"/>
      <c r="M6" s="69"/>
    </row>
    <row r="7" ht="23" customHeight="1" spans="1:13">
      <c r="A7" s="89" t="s">
        <v>136</v>
      </c>
      <c r="B7" s="89" t="s">
        <v>136</v>
      </c>
      <c r="C7" s="89">
        <v>1</v>
      </c>
      <c r="D7" s="89">
        <v>2</v>
      </c>
      <c r="E7" s="89">
        <v>3</v>
      </c>
      <c r="F7" s="89">
        <v>4</v>
      </c>
      <c r="G7" s="89">
        <v>5</v>
      </c>
      <c r="H7" s="89">
        <v>6</v>
      </c>
      <c r="I7" s="89">
        <v>7</v>
      </c>
      <c r="J7" s="89">
        <v>8</v>
      </c>
      <c r="K7" s="89">
        <v>9</v>
      </c>
      <c r="L7" s="89">
        <v>10</v>
      </c>
      <c r="M7" s="89">
        <v>11</v>
      </c>
    </row>
    <row r="8" ht="23" customHeight="1" spans="1:13">
      <c r="A8" s="73"/>
      <c r="B8" s="74" t="s">
        <v>137</v>
      </c>
      <c r="C8" s="185">
        <f t="shared" ref="C8:C21" si="0">D8</f>
        <v>6733.96</v>
      </c>
      <c r="D8" s="185">
        <f t="shared" ref="D8:D21" si="1">E8+SUM(G8:M8)</f>
        <v>6733.96</v>
      </c>
      <c r="E8" s="186">
        <f>SUM(E9:E22)</f>
        <v>6733.96</v>
      </c>
      <c r="F8" s="73"/>
      <c r="G8" s="73"/>
      <c r="H8" s="73"/>
      <c r="I8" s="73"/>
      <c r="J8" s="73"/>
      <c r="K8" s="73"/>
      <c r="L8" s="73"/>
      <c r="M8" s="73"/>
    </row>
    <row r="9" ht="21" customHeight="1" spans="1:13">
      <c r="A9" s="76" t="s">
        <v>138</v>
      </c>
      <c r="B9" s="76" t="s">
        <v>139</v>
      </c>
      <c r="C9" s="75">
        <f t="shared" si="0"/>
        <v>1603.68</v>
      </c>
      <c r="D9" s="75">
        <f t="shared" si="1"/>
        <v>1603.68</v>
      </c>
      <c r="E9" s="186">
        <v>1603.68</v>
      </c>
      <c r="F9" s="73"/>
      <c r="G9" s="73"/>
      <c r="H9" s="73"/>
      <c r="I9" s="73"/>
      <c r="J9" s="73"/>
      <c r="K9" s="73"/>
      <c r="L9" s="73"/>
      <c r="M9" s="73"/>
    </row>
    <row r="10" ht="21" customHeight="1" spans="1:13">
      <c r="A10" s="76" t="s">
        <v>141</v>
      </c>
      <c r="B10" s="76" t="s">
        <v>142</v>
      </c>
      <c r="C10" s="75">
        <f t="shared" si="0"/>
        <v>561.06</v>
      </c>
      <c r="D10" s="75">
        <f t="shared" si="1"/>
        <v>561.06</v>
      </c>
      <c r="E10" s="187">
        <v>561.06</v>
      </c>
      <c r="F10" s="73"/>
      <c r="G10" s="73"/>
      <c r="H10" s="73"/>
      <c r="I10" s="73"/>
      <c r="J10" s="73"/>
      <c r="K10" s="73"/>
      <c r="L10" s="73"/>
      <c r="M10" s="73"/>
    </row>
    <row r="11" ht="21" customHeight="1" spans="1:13">
      <c r="A11" s="76" t="s">
        <v>143</v>
      </c>
      <c r="B11" s="76" t="s">
        <v>144</v>
      </c>
      <c r="C11" s="75">
        <f t="shared" si="0"/>
        <v>307.42</v>
      </c>
      <c r="D11" s="75">
        <f t="shared" si="1"/>
        <v>307.42</v>
      </c>
      <c r="E11" s="187">
        <v>307.42</v>
      </c>
      <c r="F11" s="73"/>
      <c r="G11" s="73"/>
      <c r="H11" s="73"/>
      <c r="I11" s="73"/>
      <c r="J11" s="73"/>
      <c r="K11" s="73"/>
      <c r="L11" s="73"/>
      <c r="M11" s="73"/>
    </row>
    <row r="12" ht="21" customHeight="1" spans="1:13">
      <c r="A12" s="76" t="s">
        <v>145</v>
      </c>
      <c r="B12" s="76" t="s">
        <v>146</v>
      </c>
      <c r="C12" s="75">
        <f t="shared" si="0"/>
        <v>541.32</v>
      </c>
      <c r="D12" s="75">
        <f t="shared" si="1"/>
        <v>541.32</v>
      </c>
      <c r="E12" s="187">
        <v>541.32</v>
      </c>
      <c r="F12" s="73"/>
      <c r="G12" s="73"/>
      <c r="H12" s="73"/>
      <c r="I12" s="73"/>
      <c r="J12" s="73"/>
      <c r="K12" s="73"/>
      <c r="L12" s="73"/>
      <c r="M12" s="73"/>
    </row>
    <row r="13" ht="21" customHeight="1" spans="1:13">
      <c r="A13" s="76" t="s">
        <v>147</v>
      </c>
      <c r="B13" s="76" t="s">
        <v>148</v>
      </c>
      <c r="C13" s="75">
        <f t="shared" si="0"/>
        <v>269.1</v>
      </c>
      <c r="D13" s="75">
        <f t="shared" si="1"/>
        <v>269.1</v>
      </c>
      <c r="E13" s="187">
        <v>269.1</v>
      </c>
      <c r="F13" s="73"/>
      <c r="G13" s="73"/>
      <c r="H13" s="73"/>
      <c r="I13" s="73"/>
      <c r="J13" s="73"/>
      <c r="K13" s="73"/>
      <c r="L13" s="73"/>
      <c r="M13" s="73"/>
    </row>
    <row r="14" ht="21" customHeight="1" spans="1:13">
      <c r="A14" s="76" t="s">
        <v>149</v>
      </c>
      <c r="B14" s="76" t="s">
        <v>150</v>
      </c>
      <c r="C14" s="75">
        <f t="shared" si="0"/>
        <v>334.53</v>
      </c>
      <c r="D14" s="75">
        <f t="shared" si="1"/>
        <v>334.53</v>
      </c>
      <c r="E14" s="187">
        <v>334.53</v>
      </c>
      <c r="F14" s="73"/>
      <c r="G14" s="73"/>
      <c r="H14" s="73"/>
      <c r="I14" s="73"/>
      <c r="J14" s="73"/>
      <c r="K14" s="73"/>
      <c r="L14" s="73"/>
      <c r="M14" s="73"/>
    </row>
    <row r="15" ht="21" customHeight="1" spans="1:13">
      <c r="A15" s="76" t="s">
        <v>151</v>
      </c>
      <c r="B15" s="76" t="s">
        <v>152</v>
      </c>
      <c r="C15" s="75">
        <f t="shared" si="0"/>
        <v>219.84</v>
      </c>
      <c r="D15" s="75">
        <f t="shared" si="1"/>
        <v>219.84</v>
      </c>
      <c r="E15" s="187">
        <v>219.84</v>
      </c>
      <c r="F15" s="73"/>
      <c r="G15" s="73"/>
      <c r="H15" s="73"/>
      <c r="I15" s="73"/>
      <c r="J15" s="73"/>
      <c r="K15" s="73"/>
      <c r="L15" s="73"/>
      <c r="M15" s="73"/>
    </row>
    <row r="16" ht="21" customHeight="1" spans="1:13">
      <c r="A16" s="76" t="s">
        <v>153</v>
      </c>
      <c r="B16" s="76" t="s">
        <v>154</v>
      </c>
      <c r="C16" s="75">
        <f t="shared" si="0"/>
        <v>315.25</v>
      </c>
      <c r="D16" s="75">
        <f t="shared" si="1"/>
        <v>315.25</v>
      </c>
      <c r="E16" s="187">
        <v>315.25</v>
      </c>
      <c r="F16" s="73"/>
      <c r="G16" s="73"/>
      <c r="H16" s="73"/>
      <c r="I16" s="73"/>
      <c r="J16" s="73"/>
      <c r="K16" s="73"/>
      <c r="L16" s="73"/>
      <c r="M16" s="73"/>
    </row>
    <row r="17" ht="21" customHeight="1" spans="1:13">
      <c r="A17" s="76" t="s">
        <v>155</v>
      </c>
      <c r="B17" s="76" t="s">
        <v>156</v>
      </c>
      <c r="C17" s="75">
        <f t="shared" si="0"/>
        <v>699.13</v>
      </c>
      <c r="D17" s="75">
        <f t="shared" si="1"/>
        <v>699.13</v>
      </c>
      <c r="E17" s="187">
        <v>699.13</v>
      </c>
      <c r="F17" s="73"/>
      <c r="G17" s="73"/>
      <c r="H17" s="73"/>
      <c r="I17" s="73"/>
      <c r="J17" s="73"/>
      <c r="K17" s="73"/>
      <c r="L17" s="73"/>
      <c r="M17" s="73"/>
    </row>
    <row r="18" ht="21" customHeight="1" spans="1:13">
      <c r="A18" s="76" t="s">
        <v>157</v>
      </c>
      <c r="B18" s="76" t="s">
        <v>168</v>
      </c>
      <c r="C18" s="75">
        <f t="shared" si="0"/>
        <v>159.58</v>
      </c>
      <c r="D18" s="75">
        <f t="shared" si="1"/>
        <v>159.58</v>
      </c>
      <c r="E18" s="187">
        <v>159.58</v>
      </c>
      <c r="F18" s="73"/>
      <c r="G18" s="73"/>
      <c r="H18" s="73"/>
      <c r="I18" s="73"/>
      <c r="J18" s="73"/>
      <c r="K18" s="73"/>
      <c r="L18" s="73"/>
      <c r="M18" s="73"/>
    </row>
    <row r="19" ht="21" customHeight="1" spans="1:13">
      <c r="A19" s="76" t="s">
        <v>159</v>
      </c>
      <c r="B19" s="76" t="s">
        <v>160</v>
      </c>
      <c r="C19" s="75">
        <f t="shared" si="0"/>
        <v>373.87</v>
      </c>
      <c r="D19" s="75">
        <f t="shared" si="1"/>
        <v>373.87</v>
      </c>
      <c r="E19" s="187">
        <v>373.87</v>
      </c>
      <c r="F19" s="73"/>
      <c r="G19" s="73"/>
      <c r="H19" s="73"/>
      <c r="I19" s="73"/>
      <c r="J19" s="73"/>
      <c r="K19" s="73"/>
      <c r="L19" s="73"/>
      <c r="M19" s="73"/>
    </row>
    <row r="20" ht="21" customHeight="1" spans="1:13">
      <c r="A20" s="76" t="s">
        <v>161</v>
      </c>
      <c r="B20" s="76" t="s">
        <v>162</v>
      </c>
      <c r="C20" s="75">
        <f t="shared" si="0"/>
        <v>316.42</v>
      </c>
      <c r="D20" s="75">
        <f t="shared" si="1"/>
        <v>316.42</v>
      </c>
      <c r="E20" s="187">
        <v>316.42</v>
      </c>
      <c r="F20" s="73"/>
      <c r="G20" s="73"/>
      <c r="H20" s="73"/>
      <c r="I20" s="73"/>
      <c r="J20" s="73"/>
      <c r="K20" s="73"/>
      <c r="L20" s="73"/>
      <c r="M20" s="73"/>
    </row>
    <row r="21" ht="21" customHeight="1" spans="1:13">
      <c r="A21" s="76" t="s">
        <v>163</v>
      </c>
      <c r="B21" s="76" t="s">
        <v>169</v>
      </c>
      <c r="C21" s="75">
        <f t="shared" si="0"/>
        <v>723.9</v>
      </c>
      <c r="D21" s="75">
        <f t="shared" si="1"/>
        <v>723.9</v>
      </c>
      <c r="E21" s="187">
        <v>723.9</v>
      </c>
      <c r="F21" s="73"/>
      <c r="G21" s="73"/>
      <c r="H21" s="73"/>
      <c r="I21" s="73"/>
      <c r="J21" s="73"/>
      <c r="K21" s="73"/>
      <c r="L21" s="73"/>
      <c r="M21" s="73"/>
    </row>
    <row r="22" ht="21" customHeight="1" spans="1:13">
      <c r="A22" s="188">
        <v>504014</v>
      </c>
      <c r="B22" s="189" t="s">
        <v>165</v>
      </c>
      <c r="C22" s="190">
        <f>D22+O22</f>
        <v>308.86</v>
      </c>
      <c r="D22" s="190">
        <f>E22+SUM(G22:N22)</f>
        <v>308.86</v>
      </c>
      <c r="E22" s="187">
        <v>308.86</v>
      </c>
      <c r="F22" s="73"/>
      <c r="G22" s="73"/>
      <c r="H22" s="73"/>
      <c r="I22" s="73"/>
      <c r="J22" s="73"/>
      <c r="K22" s="73"/>
      <c r="L22" s="73"/>
      <c r="M22" s="73"/>
    </row>
  </sheetData>
  <mergeCells count="14">
    <mergeCell ref="A2:M2"/>
    <mergeCell ref="D4:M4"/>
    <mergeCell ref="E5:F5"/>
    <mergeCell ref="A4:A6"/>
    <mergeCell ref="B4:B6"/>
    <mergeCell ref="C4:C6"/>
    <mergeCell ref="D5:D6"/>
    <mergeCell ref="G5:G6"/>
    <mergeCell ref="H5:H6"/>
    <mergeCell ref="I5:I6"/>
    <mergeCell ref="J5:J6"/>
    <mergeCell ref="K5:K6"/>
    <mergeCell ref="L5:L6"/>
    <mergeCell ref="M5:M6"/>
  </mergeCells>
  <printOptions horizontalCentered="1"/>
  <pageMargins left="0.59" right="0.59" top="0.79" bottom="0.79" header="0.5" footer="0.5"/>
  <pageSetup paperSize="9" scale="85"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showGridLines="0" showZeros="0" workbookViewId="0">
      <selection activeCell="F16" sqref="F16"/>
    </sheetView>
  </sheetViews>
  <sheetFormatPr defaultColWidth="9.16666666666667" defaultRowHeight="12.75" customHeight="1" outlineLevelCol="5"/>
  <cols>
    <col min="1" max="1" width="40.5" style="60" customWidth="1"/>
    <col min="2" max="2" width="23.3333333333333" style="60" customWidth="1"/>
    <col min="3" max="3" width="41" style="60" customWidth="1"/>
    <col min="4" max="4" width="28.6666666666667" style="60" customWidth="1"/>
    <col min="5" max="5" width="43" style="60" customWidth="1"/>
    <col min="6" max="6" width="24.1666666666667" style="60" customWidth="1"/>
    <col min="7" max="16384" width="9.16666666666667" style="60"/>
  </cols>
  <sheetData>
    <row r="1" customHeight="1" spans="1:6">
      <c r="A1" s="105" t="s">
        <v>17</v>
      </c>
      <c r="B1" s="106"/>
      <c r="C1" s="106"/>
      <c r="D1" s="106"/>
      <c r="E1" s="106"/>
      <c r="F1" s="107"/>
    </row>
    <row r="2" ht="15.75" customHeight="1" spans="1:6">
      <c r="A2" s="108" t="s">
        <v>18</v>
      </c>
      <c r="B2" s="109"/>
      <c r="C2" s="109"/>
      <c r="D2" s="109"/>
      <c r="E2" s="109"/>
      <c r="F2" s="109"/>
    </row>
    <row r="3" ht="15" customHeight="1" spans="1:6">
      <c r="A3" s="110"/>
      <c r="B3" s="110"/>
      <c r="C3" s="111"/>
      <c r="D3" s="111"/>
      <c r="E3" s="112"/>
      <c r="F3" s="176" t="s">
        <v>46</v>
      </c>
    </row>
    <row r="4" ht="17.25" customHeight="1" spans="1:6">
      <c r="A4" s="113" t="s">
        <v>47</v>
      </c>
      <c r="B4" s="113"/>
      <c r="C4" s="113" t="s">
        <v>48</v>
      </c>
      <c r="D4" s="113"/>
      <c r="E4" s="113"/>
      <c r="F4" s="113"/>
    </row>
    <row r="5" ht="17.25" customHeight="1" spans="1:6">
      <c r="A5" s="113" t="s">
        <v>49</v>
      </c>
      <c r="B5" s="113" t="s">
        <v>50</v>
      </c>
      <c r="C5" s="113" t="s">
        <v>51</v>
      </c>
      <c r="D5" s="114" t="s">
        <v>50</v>
      </c>
      <c r="E5" s="113" t="s">
        <v>52</v>
      </c>
      <c r="F5" s="113" t="s">
        <v>50</v>
      </c>
    </row>
    <row r="6" ht="17.25" customHeight="1" spans="1:6">
      <c r="A6" s="177" t="s">
        <v>170</v>
      </c>
      <c r="B6" s="178">
        <f>B7+B9+B10</f>
        <v>6733.96</v>
      </c>
      <c r="C6" s="177" t="s">
        <v>170</v>
      </c>
      <c r="D6" s="118">
        <v>6733.96</v>
      </c>
      <c r="E6" s="119" t="s">
        <v>170</v>
      </c>
      <c r="F6" s="120">
        <f>F7+F12+F23+F24+F25</f>
        <v>6733.958</v>
      </c>
    </row>
    <row r="7" ht="17.25" customHeight="1" spans="1:6">
      <c r="A7" s="115" t="s">
        <v>171</v>
      </c>
      <c r="B7" s="118">
        <v>6733.96</v>
      </c>
      <c r="C7" s="177" t="s">
        <v>55</v>
      </c>
      <c r="D7" s="118"/>
      <c r="E7" s="119" t="s">
        <v>56</v>
      </c>
      <c r="F7" s="120">
        <f>SUM(F8:F11)</f>
        <v>4736.89</v>
      </c>
    </row>
    <row r="8" ht="17.25" customHeight="1" spans="1:6">
      <c r="A8" s="103" t="s">
        <v>172</v>
      </c>
      <c r="B8" s="118"/>
      <c r="C8" s="177" t="s">
        <v>58</v>
      </c>
      <c r="D8" s="118"/>
      <c r="E8" s="119" t="s">
        <v>59</v>
      </c>
      <c r="F8" s="120">
        <v>4013.69</v>
      </c>
    </row>
    <row r="9" ht="17.25" customHeight="1" spans="1:6">
      <c r="A9" s="115" t="s">
        <v>173</v>
      </c>
      <c r="B9" s="118"/>
      <c r="C9" s="177" t="s">
        <v>61</v>
      </c>
      <c r="D9" s="118"/>
      <c r="E9" s="119" t="s">
        <v>62</v>
      </c>
      <c r="F9" s="120">
        <v>422.11</v>
      </c>
    </row>
    <row r="10" ht="17.25" customHeight="1" spans="1:6">
      <c r="A10" s="115" t="s">
        <v>174</v>
      </c>
      <c r="B10" s="118"/>
      <c r="C10" s="177" t="s">
        <v>64</v>
      </c>
      <c r="D10" s="118"/>
      <c r="E10" s="119" t="s">
        <v>65</v>
      </c>
      <c r="F10" s="120">
        <v>301.09</v>
      </c>
    </row>
    <row r="11" ht="17.25" customHeight="1" spans="1:6">
      <c r="A11" s="115"/>
      <c r="B11" s="118"/>
      <c r="C11" s="177" t="s">
        <v>67</v>
      </c>
      <c r="D11" s="118"/>
      <c r="E11" s="119" t="s">
        <v>68</v>
      </c>
      <c r="F11" s="118"/>
    </row>
    <row r="12" ht="17.25" customHeight="1" spans="1:6">
      <c r="A12" s="115"/>
      <c r="B12" s="118"/>
      <c r="C12" s="177" t="s">
        <v>70</v>
      </c>
      <c r="D12" s="118"/>
      <c r="E12" s="119" t="s">
        <v>71</v>
      </c>
      <c r="F12" s="120">
        <f>SUM(F13:F22)</f>
        <v>1997.068</v>
      </c>
    </row>
    <row r="13" ht="17.25" customHeight="1" spans="1:6">
      <c r="A13" s="115"/>
      <c r="B13" s="118"/>
      <c r="C13" s="177" t="s">
        <v>73</v>
      </c>
      <c r="D13" s="118"/>
      <c r="E13" s="179" t="s">
        <v>59</v>
      </c>
      <c r="F13" s="118"/>
    </row>
    <row r="14" ht="17.25" customHeight="1" spans="1:6">
      <c r="A14" s="115"/>
      <c r="B14" s="118"/>
      <c r="C14" s="177" t="s">
        <v>75</v>
      </c>
      <c r="D14" s="118"/>
      <c r="E14" s="179" t="s">
        <v>62</v>
      </c>
      <c r="F14" s="120">
        <v>760.67</v>
      </c>
    </row>
    <row r="15" ht="17.25" customHeight="1" spans="1:6">
      <c r="A15" s="103"/>
      <c r="B15" s="118"/>
      <c r="C15" s="177" t="s">
        <v>77</v>
      </c>
      <c r="D15" s="118"/>
      <c r="E15" s="179" t="s">
        <v>78</v>
      </c>
      <c r="F15" s="120">
        <v>1036.39</v>
      </c>
    </row>
    <row r="16" ht="17.25" customHeight="1" spans="1:6">
      <c r="A16" s="103"/>
      <c r="B16" s="118"/>
      <c r="C16" s="177" t="s">
        <v>80</v>
      </c>
      <c r="D16" s="118"/>
      <c r="E16" s="179" t="s">
        <v>81</v>
      </c>
      <c r="F16" s="120">
        <v>191.808</v>
      </c>
    </row>
    <row r="17" ht="17.25" customHeight="1" spans="1:6">
      <c r="A17" s="103"/>
      <c r="B17" s="118"/>
      <c r="C17" s="177" t="s">
        <v>83</v>
      </c>
      <c r="D17" s="120"/>
      <c r="E17" s="179" t="s">
        <v>84</v>
      </c>
      <c r="F17" s="120"/>
    </row>
    <row r="18" ht="17.25" customHeight="1" spans="1:6">
      <c r="A18" s="103"/>
      <c r="B18" s="116"/>
      <c r="C18" s="177" t="s">
        <v>85</v>
      </c>
      <c r="D18" s="120"/>
      <c r="E18" s="179" t="s">
        <v>86</v>
      </c>
      <c r="F18" s="120">
        <v>8.2</v>
      </c>
    </row>
    <row r="19" ht="17.25" customHeight="1" spans="1:6">
      <c r="A19" s="122"/>
      <c r="B19" s="123"/>
      <c r="C19" s="177" t="s">
        <v>87</v>
      </c>
      <c r="D19" s="118">
        <v>6733.96</v>
      </c>
      <c r="E19" s="179" t="s">
        <v>88</v>
      </c>
      <c r="F19" s="118"/>
    </row>
    <row r="20" ht="17.25" customHeight="1" spans="1:6">
      <c r="A20" s="122"/>
      <c r="B20" s="116"/>
      <c r="C20" s="177" t="s">
        <v>89</v>
      </c>
      <c r="D20" s="118"/>
      <c r="E20" s="179" t="s">
        <v>90</v>
      </c>
      <c r="F20" s="118"/>
    </row>
    <row r="21" ht="17.25" customHeight="1" spans="1:6">
      <c r="A21" s="73"/>
      <c r="B21" s="116"/>
      <c r="C21" s="177" t="s">
        <v>91</v>
      </c>
      <c r="D21" s="118"/>
      <c r="E21" s="179" t="s">
        <v>92</v>
      </c>
      <c r="F21" s="118"/>
    </row>
    <row r="22" ht="17.25" customHeight="1" spans="1:6">
      <c r="A22" s="73"/>
      <c r="B22" s="116"/>
      <c r="C22" s="177" t="s">
        <v>93</v>
      </c>
      <c r="D22" s="118"/>
      <c r="E22" s="179" t="s">
        <v>94</v>
      </c>
      <c r="F22" s="118"/>
    </row>
    <row r="23" ht="17.25" customHeight="1" spans="1:6">
      <c r="A23" s="180"/>
      <c r="B23" s="116"/>
      <c r="C23" s="177" t="s">
        <v>95</v>
      </c>
      <c r="D23" s="118"/>
      <c r="E23" s="124" t="s">
        <v>96</v>
      </c>
      <c r="F23" s="118"/>
    </row>
    <row r="24" ht="17.25" customHeight="1" spans="1:6">
      <c r="A24" s="180"/>
      <c r="B24" s="116"/>
      <c r="C24" s="177" t="s">
        <v>97</v>
      </c>
      <c r="D24" s="118"/>
      <c r="E24" s="124" t="s">
        <v>98</v>
      </c>
      <c r="F24" s="118"/>
    </row>
    <row r="25" ht="17.25" customHeight="1" spans="1:6">
      <c r="A25" s="180"/>
      <c r="B25" s="116"/>
      <c r="C25" s="177" t="s">
        <v>99</v>
      </c>
      <c r="D25" s="118"/>
      <c r="E25" s="124" t="s">
        <v>100</v>
      </c>
      <c r="F25" s="118"/>
    </row>
    <row r="26" ht="17.25" customHeight="1" spans="1:6">
      <c r="A26" s="180"/>
      <c r="B26" s="116"/>
      <c r="C26" s="177" t="s">
        <v>101</v>
      </c>
      <c r="D26" s="118"/>
      <c r="E26" s="119"/>
      <c r="F26" s="118"/>
    </row>
    <row r="27" ht="17.25" customHeight="1" spans="1:6">
      <c r="A27" s="73"/>
      <c r="B27" s="123"/>
      <c r="C27" s="177" t="s">
        <v>102</v>
      </c>
      <c r="D27" s="118"/>
      <c r="E27" s="119"/>
      <c r="F27" s="118"/>
    </row>
    <row r="28" ht="17.25" customHeight="1" spans="1:6">
      <c r="A28" s="180"/>
      <c r="B28" s="116"/>
      <c r="C28" s="177" t="s">
        <v>103</v>
      </c>
      <c r="D28" s="118"/>
      <c r="E28" s="119"/>
      <c r="F28" s="118"/>
    </row>
    <row r="29" ht="17.25" customHeight="1" spans="1:6">
      <c r="A29" s="73"/>
      <c r="B29" s="123"/>
      <c r="C29" s="177" t="s">
        <v>104</v>
      </c>
      <c r="D29" s="118"/>
      <c r="E29" s="119"/>
      <c r="F29" s="118"/>
    </row>
    <row r="30" ht="17.25" customHeight="1" spans="1:6">
      <c r="A30" s="73"/>
      <c r="B30" s="116"/>
      <c r="C30" s="177" t="s">
        <v>105</v>
      </c>
      <c r="D30" s="118"/>
      <c r="E30" s="119"/>
      <c r="F30" s="118"/>
    </row>
    <row r="31" ht="17.25" customHeight="1" spans="1:6">
      <c r="A31" s="73"/>
      <c r="B31" s="116"/>
      <c r="C31" s="177" t="s">
        <v>106</v>
      </c>
      <c r="D31" s="118"/>
      <c r="E31" s="119"/>
      <c r="F31" s="118"/>
    </row>
    <row r="32" ht="17.25" customHeight="1" spans="1:6">
      <c r="A32" s="73"/>
      <c r="B32" s="116"/>
      <c r="C32" s="177" t="s">
        <v>107</v>
      </c>
      <c r="D32" s="118"/>
      <c r="E32" s="119"/>
      <c r="F32" s="118"/>
    </row>
    <row r="33" ht="17.25" customHeight="1" spans="1:6">
      <c r="A33" s="73"/>
      <c r="B33" s="116"/>
      <c r="C33" s="177" t="s">
        <v>108</v>
      </c>
      <c r="D33" s="118"/>
      <c r="E33" s="119"/>
      <c r="F33" s="118"/>
    </row>
    <row r="34" ht="17.25" customHeight="1" spans="1:6">
      <c r="A34" s="73"/>
      <c r="B34" s="116"/>
      <c r="C34" s="177" t="s">
        <v>109</v>
      </c>
      <c r="D34" s="118"/>
      <c r="E34" s="119"/>
      <c r="F34" s="118"/>
    </row>
    <row r="35" ht="17.25" customHeight="1" spans="1:6">
      <c r="A35" s="73"/>
      <c r="B35" s="116"/>
      <c r="C35" s="117"/>
      <c r="D35" s="125"/>
      <c r="E35" s="115"/>
      <c r="F35" s="181"/>
    </row>
    <row r="36" ht="17.25" customHeight="1" spans="1:6">
      <c r="A36" s="114" t="s">
        <v>110</v>
      </c>
      <c r="B36" s="127">
        <f>B6</f>
        <v>6733.96</v>
      </c>
      <c r="C36" s="114" t="s">
        <v>111</v>
      </c>
      <c r="D36" s="128">
        <f>D6</f>
        <v>6733.96</v>
      </c>
      <c r="E36" s="114" t="s">
        <v>111</v>
      </c>
      <c r="F36" s="181">
        <f>SUM(F6)</f>
        <v>6733.958</v>
      </c>
    </row>
    <row r="37" ht="17.25" customHeight="1" spans="1:6">
      <c r="A37" s="177" t="s">
        <v>116</v>
      </c>
      <c r="B37" s="182">
        <f>B38+B39</f>
        <v>0</v>
      </c>
      <c r="C37" s="103" t="s">
        <v>113</v>
      </c>
      <c r="D37" s="125">
        <f>SUM(B41)-SUM(D36)</f>
        <v>0</v>
      </c>
      <c r="E37" s="103" t="s">
        <v>113</v>
      </c>
      <c r="F37" s="181">
        <f>D37</f>
        <v>0</v>
      </c>
    </row>
    <row r="38" ht="17.25" customHeight="1" spans="1:6">
      <c r="A38" s="177" t="s">
        <v>117</v>
      </c>
      <c r="B38" s="116"/>
      <c r="C38" s="122"/>
      <c r="D38" s="118"/>
      <c r="E38" s="122"/>
      <c r="F38" s="118"/>
    </row>
    <row r="39" ht="17.25" customHeight="1" spans="1:6">
      <c r="A39" s="177" t="s">
        <v>175</v>
      </c>
      <c r="B39" s="116"/>
      <c r="C39" s="183"/>
      <c r="D39" s="125"/>
      <c r="E39" s="73"/>
      <c r="F39" s="125"/>
    </row>
    <row r="40" ht="17.25" customHeight="1" spans="1:6">
      <c r="A40" s="73"/>
      <c r="B40" s="116"/>
      <c r="C40" s="73"/>
      <c r="D40" s="125"/>
      <c r="E40" s="73"/>
      <c r="F40" s="125"/>
    </row>
    <row r="41" ht="17.25" customHeight="1" spans="1:6">
      <c r="A41" s="113" t="s">
        <v>119</v>
      </c>
      <c r="B41" s="127">
        <f>B36+B37</f>
        <v>6733.96</v>
      </c>
      <c r="C41" s="184" t="s">
        <v>120</v>
      </c>
      <c r="D41" s="128">
        <f>D37+D36</f>
        <v>6733.96</v>
      </c>
      <c r="E41" s="113" t="s">
        <v>120</v>
      </c>
      <c r="F41" s="120">
        <f>F36+F37</f>
        <v>6733.958</v>
      </c>
    </row>
  </sheetData>
  <mergeCells count="3">
    <mergeCell ref="A3:B3"/>
    <mergeCell ref="A4:B4"/>
    <mergeCell ref="C4:F4"/>
  </mergeCells>
  <printOptions horizontalCentered="1"/>
  <pageMargins left="0.75" right="0.314583333333333" top="0.314583333333333" bottom="0.314583333333333" header="0" footer="0"/>
  <pageSetup paperSize="9" scale="70"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showGridLines="0" showZeros="0" workbookViewId="0">
      <selection activeCell="A6" sqref="A6:E15"/>
    </sheetView>
  </sheetViews>
  <sheetFormatPr defaultColWidth="9.16666666666667" defaultRowHeight="12.75" customHeight="1" outlineLevelCol="6"/>
  <cols>
    <col min="1" max="1" width="21.3333333333333" customWidth="1"/>
    <col min="2" max="2" width="28.8333333333333" customWidth="1"/>
    <col min="3" max="5" width="21.3333333333333" customWidth="1"/>
    <col min="6" max="6" width="23.3333333333333" customWidth="1"/>
    <col min="7" max="7" width="21.3333333333333" customWidth="1"/>
  </cols>
  <sheetData>
    <row r="1" ht="30" customHeight="1" spans="1:1">
      <c r="A1" s="60" t="s">
        <v>19</v>
      </c>
    </row>
    <row r="2" ht="28.5" customHeight="1" spans="1:7">
      <c r="A2" s="85" t="s">
        <v>20</v>
      </c>
      <c r="B2" s="85"/>
      <c r="C2" s="85"/>
      <c r="D2" s="85"/>
      <c r="E2" s="85"/>
      <c r="F2" s="85"/>
      <c r="G2" s="85"/>
    </row>
    <row r="3" ht="22.5" customHeight="1" spans="7:7">
      <c r="G3" s="4" t="s">
        <v>46</v>
      </c>
    </row>
    <row r="4" ht="23.25" customHeight="1" spans="1:7">
      <c r="A4" s="87" t="s">
        <v>176</v>
      </c>
      <c r="B4" s="87" t="s">
        <v>177</v>
      </c>
      <c r="C4" s="87" t="s">
        <v>126</v>
      </c>
      <c r="D4" s="87" t="s">
        <v>178</v>
      </c>
      <c r="E4" s="87" t="s">
        <v>179</v>
      </c>
      <c r="F4" s="87" t="s">
        <v>180</v>
      </c>
      <c r="G4" s="87" t="s">
        <v>181</v>
      </c>
    </row>
    <row r="5" ht="23.25" customHeight="1" spans="1:7">
      <c r="A5" s="87" t="s">
        <v>136</v>
      </c>
      <c r="B5" s="87" t="s">
        <v>136</v>
      </c>
      <c r="C5" s="87">
        <v>1</v>
      </c>
      <c r="D5" s="87">
        <v>2</v>
      </c>
      <c r="E5" s="87">
        <v>3</v>
      </c>
      <c r="F5" s="87">
        <v>4</v>
      </c>
      <c r="G5" s="87" t="s">
        <v>136</v>
      </c>
    </row>
    <row r="6" ht="23.25" customHeight="1" spans="1:7">
      <c r="A6" s="148">
        <v>21302</v>
      </c>
      <c r="B6" s="149" t="s">
        <v>182</v>
      </c>
      <c r="C6" s="150">
        <f>SUM(C7:C17)</f>
        <v>6733.96</v>
      </c>
      <c r="D6" s="150">
        <f>SUM(D7:D17)</f>
        <v>4314.78</v>
      </c>
      <c r="E6" s="150">
        <f>SUM(E7:E17)</f>
        <v>422.11</v>
      </c>
      <c r="F6" s="150">
        <f>SUM(F7:F17)</f>
        <v>1997.07</v>
      </c>
      <c r="G6" s="174"/>
    </row>
    <row r="7" ht="23.25" customHeight="1" spans="1:7">
      <c r="A7" s="151">
        <v>2130201</v>
      </c>
      <c r="B7" s="152" t="s">
        <v>183</v>
      </c>
      <c r="C7" s="150">
        <f t="shared" ref="C7:C15" si="0">SUM(D7:F7)</f>
        <v>222.86</v>
      </c>
      <c r="D7" s="150">
        <v>155.27</v>
      </c>
      <c r="E7" s="150">
        <v>67.59</v>
      </c>
      <c r="F7" s="150"/>
      <c r="G7" s="174"/>
    </row>
    <row r="8" ht="23.25" customHeight="1" spans="1:7">
      <c r="A8" s="78" t="s">
        <v>184</v>
      </c>
      <c r="B8" s="78" t="s">
        <v>185</v>
      </c>
      <c r="C8" s="150">
        <f t="shared" si="0"/>
        <v>1380.82</v>
      </c>
      <c r="D8" s="150"/>
      <c r="E8" s="150"/>
      <c r="F8" s="150">
        <v>1380.82</v>
      </c>
      <c r="G8" s="174"/>
    </row>
    <row r="9" ht="23.25" customHeight="1" spans="1:7">
      <c r="A9" s="78" t="s">
        <v>186</v>
      </c>
      <c r="B9" s="78" t="s">
        <v>187</v>
      </c>
      <c r="C9" s="150">
        <f t="shared" si="0"/>
        <v>2018.6</v>
      </c>
      <c r="D9" s="150">
        <v>1893.88</v>
      </c>
      <c r="E9" s="153">
        <v>124.72</v>
      </c>
      <c r="F9" s="150"/>
      <c r="G9" s="174"/>
    </row>
    <row r="10" ht="23.25" customHeight="1" spans="1:7">
      <c r="A10" s="78" t="s">
        <v>188</v>
      </c>
      <c r="B10" s="78" t="s">
        <v>189</v>
      </c>
      <c r="C10" s="150">
        <f t="shared" si="0"/>
        <v>1014.38</v>
      </c>
      <c r="D10" s="150">
        <v>946.44</v>
      </c>
      <c r="E10" s="154">
        <v>67.94</v>
      </c>
      <c r="F10" s="154"/>
      <c r="G10" s="174"/>
    </row>
    <row r="11" ht="23.25" customHeight="1" spans="1:7">
      <c r="A11" s="155">
        <v>2130207</v>
      </c>
      <c r="B11" s="156" t="s">
        <v>190</v>
      </c>
      <c r="C11" s="150">
        <f t="shared" si="0"/>
        <v>374.25</v>
      </c>
      <c r="D11" s="157"/>
      <c r="E11" s="157"/>
      <c r="F11" s="157">
        <v>374.25</v>
      </c>
      <c r="G11" s="174">
        <f>D11/10000</f>
        <v>0</v>
      </c>
    </row>
    <row r="12" ht="23.25" customHeight="1" spans="1:7">
      <c r="A12" s="78" t="s">
        <v>191</v>
      </c>
      <c r="B12" s="78" t="s">
        <v>192</v>
      </c>
      <c r="C12" s="150">
        <f t="shared" si="0"/>
        <v>373.87</v>
      </c>
      <c r="D12" s="150">
        <v>340.04</v>
      </c>
      <c r="E12" s="153">
        <v>25.83</v>
      </c>
      <c r="F12" s="154">
        <v>8</v>
      </c>
      <c r="G12" s="174"/>
    </row>
    <row r="13" ht="23.25" customHeight="1" spans="1:7">
      <c r="A13" s="78" t="s">
        <v>193</v>
      </c>
      <c r="B13" s="78" t="s">
        <v>194</v>
      </c>
      <c r="C13" s="150">
        <f t="shared" si="0"/>
        <v>316.42</v>
      </c>
      <c r="D13" s="150">
        <v>233.22</v>
      </c>
      <c r="E13" s="153">
        <v>83.2</v>
      </c>
      <c r="F13" s="154"/>
      <c r="G13" s="174"/>
    </row>
    <row r="14" ht="23.25" customHeight="1" spans="1:7">
      <c r="A14" s="155">
        <v>2130234</v>
      </c>
      <c r="B14" s="158" t="s">
        <v>195</v>
      </c>
      <c r="C14" s="150">
        <f t="shared" si="0"/>
        <v>723.9</v>
      </c>
      <c r="D14" s="157">
        <v>457.15</v>
      </c>
      <c r="E14" s="157">
        <v>32.75</v>
      </c>
      <c r="F14" s="157">
        <v>234</v>
      </c>
      <c r="G14" s="174"/>
    </row>
    <row r="15" ht="23.25" customHeight="1" spans="1:7">
      <c r="A15" s="159">
        <v>2130236</v>
      </c>
      <c r="B15" s="160" t="s">
        <v>196</v>
      </c>
      <c r="C15" s="150">
        <f t="shared" si="0"/>
        <v>308.86</v>
      </c>
      <c r="D15" s="161">
        <v>288.78</v>
      </c>
      <c r="E15" s="162">
        <v>20.08</v>
      </c>
      <c r="F15" s="175"/>
      <c r="G15" s="174"/>
    </row>
    <row r="16" ht="23.25" customHeight="1" spans="1:7">
      <c r="A16" s="87"/>
      <c r="B16" s="87"/>
      <c r="C16" s="87"/>
      <c r="D16" s="87"/>
      <c r="E16" s="87"/>
      <c r="F16" s="87"/>
      <c r="G16" s="87"/>
    </row>
    <row r="17" ht="23.25" customHeight="1" spans="1:7">
      <c r="A17" s="87"/>
      <c r="B17" s="87"/>
      <c r="C17" s="87"/>
      <c r="D17" s="87"/>
      <c r="E17" s="87"/>
      <c r="F17" s="87"/>
      <c r="G17" s="87"/>
    </row>
    <row r="18" customHeight="1" spans="1:3">
      <c r="A18" s="60"/>
      <c r="C18" s="60"/>
    </row>
    <row r="19" customHeight="1" spans="1:3">
      <c r="A19" s="60"/>
      <c r="C19" s="60"/>
    </row>
    <row r="20" customHeight="1" spans="1:2">
      <c r="A20" s="60"/>
      <c r="B20" s="60"/>
    </row>
    <row r="21" customHeight="1" spans="2:2">
      <c r="B21" s="60"/>
    </row>
    <row r="22" customHeight="1" spans="2:2">
      <c r="B22" s="60"/>
    </row>
    <row r="23" customHeight="1" spans="2:2">
      <c r="B23" s="60"/>
    </row>
    <row r="24" customHeight="1" spans="2:2">
      <c r="B24" s="60"/>
    </row>
  </sheetData>
  <printOptions horizontalCentered="1"/>
  <pageMargins left="0.59" right="0.59" top="0.79" bottom="0.79"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G58"/>
  <sheetViews>
    <sheetView showGridLines="0" showZeros="0" topLeftCell="A25" workbookViewId="0">
      <selection activeCell="D50" sqref="D50"/>
    </sheetView>
  </sheetViews>
  <sheetFormatPr defaultColWidth="9.16666666666667" defaultRowHeight="12.75" customHeight="1" outlineLevelCol="6"/>
  <cols>
    <col min="1" max="1" width="19" style="60" customWidth="1"/>
    <col min="2" max="2" width="31.6666666666667" style="60" customWidth="1"/>
    <col min="3" max="5" width="21.3333333333333" style="60" customWidth="1"/>
    <col min="6" max="6" width="17.6666666666667" style="60" customWidth="1"/>
    <col min="7" max="7" width="10.8333333333333" style="60"/>
    <col min="8" max="16384" width="9.16666666666667" style="60"/>
  </cols>
  <sheetData>
    <row r="1" ht="30" customHeight="1" spans="1:1">
      <c r="A1" s="60" t="s">
        <v>21</v>
      </c>
    </row>
    <row r="2" ht="28.5" customHeight="1" spans="1:6">
      <c r="A2" s="129" t="s">
        <v>22</v>
      </c>
      <c r="B2" s="129"/>
      <c r="C2" s="129"/>
      <c r="D2" s="129"/>
      <c r="E2" s="129"/>
      <c r="F2" s="129"/>
    </row>
    <row r="3" ht="22.5" customHeight="1" spans="6:6">
      <c r="F3" s="59" t="s">
        <v>46</v>
      </c>
    </row>
    <row r="4" ht="22.5" customHeight="1" spans="1:6">
      <c r="A4" s="71" t="s">
        <v>197</v>
      </c>
      <c r="B4" s="71" t="s">
        <v>198</v>
      </c>
      <c r="C4" s="71" t="s">
        <v>126</v>
      </c>
      <c r="D4" s="71" t="s">
        <v>178</v>
      </c>
      <c r="E4" s="71" t="s">
        <v>179</v>
      </c>
      <c r="F4" s="71" t="s">
        <v>180</v>
      </c>
    </row>
    <row r="5" ht="15.75" customHeight="1" spans="1:6">
      <c r="A5" s="72" t="s">
        <v>136</v>
      </c>
      <c r="B5" s="72" t="s">
        <v>136</v>
      </c>
      <c r="C5" s="72">
        <v>1</v>
      </c>
      <c r="D5" s="72">
        <v>2</v>
      </c>
      <c r="E5" s="72">
        <v>3</v>
      </c>
      <c r="F5" s="72">
        <v>4</v>
      </c>
    </row>
    <row r="6" customHeight="1" spans="1:6">
      <c r="A6" s="130"/>
      <c r="B6" s="131" t="s">
        <v>126</v>
      </c>
      <c r="C6" s="120">
        <f t="shared" ref="C6:C17" si="0">SUM(D6:F6)</f>
        <v>6733.958</v>
      </c>
      <c r="D6" s="132">
        <f>D7+D40+D14+D48</f>
        <v>4314.78</v>
      </c>
      <c r="E6" s="132">
        <f>E7+E40+E14+E48</f>
        <v>422.11</v>
      </c>
      <c r="F6" s="132">
        <f>F7+F40+F14+F48+F50</f>
        <v>1997.068</v>
      </c>
    </row>
    <row r="7" customHeight="1" spans="1:6">
      <c r="A7" s="134" t="s">
        <v>199</v>
      </c>
      <c r="B7" s="134" t="s">
        <v>200</v>
      </c>
      <c r="C7" s="120">
        <f t="shared" si="0"/>
        <v>4022.04</v>
      </c>
      <c r="D7" s="132">
        <f t="shared" ref="D7:F7" si="1">SUM(D8:D13)</f>
        <v>3949</v>
      </c>
      <c r="E7" s="132">
        <f t="shared" si="1"/>
        <v>0</v>
      </c>
      <c r="F7" s="132">
        <f t="shared" si="1"/>
        <v>73.04</v>
      </c>
    </row>
    <row r="8" customHeight="1" spans="1:6">
      <c r="A8" s="135" t="s">
        <v>201</v>
      </c>
      <c r="B8" s="136" t="s">
        <v>202</v>
      </c>
      <c r="C8" s="120">
        <f t="shared" si="0"/>
        <v>1412.05</v>
      </c>
      <c r="D8" s="137">
        <v>1412.05</v>
      </c>
      <c r="E8" s="120"/>
      <c r="F8" s="120"/>
    </row>
    <row r="9" customHeight="1" spans="1:6">
      <c r="A9" s="135" t="s">
        <v>203</v>
      </c>
      <c r="B9" s="136" t="s">
        <v>204</v>
      </c>
      <c r="C9" s="120">
        <f t="shared" si="0"/>
        <v>1363.81</v>
      </c>
      <c r="D9" s="137">
        <v>1363.81</v>
      </c>
      <c r="E9" s="120"/>
      <c r="F9" s="120"/>
    </row>
    <row r="10" customHeight="1" spans="1:6">
      <c r="A10" s="135" t="s">
        <v>205</v>
      </c>
      <c r="B10" s="138" t="s">
        <v>206</v>
      </c>
      <c r="C10" s="120">
        <f t="shared" si="0"/>
        <v>104.39</v>
      </c>
      <c r="D10" s="137">
        <v>104.39</v>
      </c>
      <c r="E10" s="120"/>
      <c r="F10" s="120"/>
    </row>
    <row r="11" customHeight="1" spans="1:6">
      <c r="A11" s="135" t="s">
        <v>207</v>
      </c>
      <c r="B11" s="138" t="s">
        <v>208</v>
      </c>
      <c r="C11" s="120">
        <f t="shared" si="0"/>
        <v>708.09</v>
      </c>
      <c r="D11" s="137">
        <v>708.09</v>
      </c>
      <c r="E11" s="120"/>
      <c r="F11" s="120"/>
    </row>
    <row r="12" customHeight="1" spans="1:6">
      <c r="A12" s="135" t="s">
        <v>209</v>
      </c>
      <c r="B12" s="138" t="s">
        <v>210</v>
      </c>
      <c r="C12" s="120">
        <f t="shared" si="0"/>
        <v>318.76</v>
      </c>
      <c r="D12" s="137">
        <v>318.76</v>
      </c>
      <c r="E12" s="120"/>
      <c r="F12" s="120"/>
    </row>
    <row r="13" customHeight="1" spans="1:6">
      <c r="A13" s="135" t="s">
        <v>211</v>
      </c>
      <c r="B13" s="138" t="s">
        <v>212</v>
      </c>
      <c r="C13" s="120">
        <f t="shared" si="0"/>
        <v>114.94</v>
      </c>
      <c r="D13" s="137">
        <v>41.9</v>
      </c>
      <c r="E13" s="120"/>
      <c r="F13" s="120">
        <v>73.04</v>
      </c>
    </row>
    <row r="14" customHeight="1" spans="1:6">
      <c r="A14" s="134" t="s">
        <v>213</v>
      </c>
      <c r="B14" s="134" t="s">
        <v>214</v>
      </c>
      <c r="C14" s="120">
        <f t="shared" si="0"/>
        <v>1174.44</v>
      </c>
      <c r="D14" s="132">
        <v>0</v>
      </c>
      <c r="E14" s="132">
        <f>SUM(E15:E51)</f>
        <v>422.11</v>
      </c>
      <c r="F14" s="132">
        <f>SUM(F15:F39)</f>
        <v>752.33</v>
      </c>
    </row>
    <row r="15" customHeight="1" spans="1:6">
      <c r="A15" s="135" t="s">
        <v>215</v>
      </c>
      <c r="B15" s="136" t="s">
        <v>216</v>
      </c>
      <c r="C15" s="120">
        <f t="shared" si="0"/>
        <v>150.39</v>
      </c>
      <c r="D15" s="139">
        <v>0</v>
      </c>
      <c r="E15" s="120">
        <v>86.63</v>
      </c>
      <c r="F15" s="120">
        <v>63.76</v>
      </c>
    </row>
    <row r="16" customHeight="1" spans="1:6">
      <c r="A16" s="135" t="s">
        <v>217</v>
      </c>
      <c r="B16" s="136" t="s">
        <v>218</v>
      </c>
      <c r="C16" s="120">
        <f t="shared" si="0"/>
        <v>2.59</v>
      </c>
      <c r="D16" s="139">
        <v>0</v>
      </c>
      <c r="E16" s="120">
        <v>2.59</v>
      </c>
      <c r="F16" s="120"/>
    </row>
    <row r="17" customHeight="1" spans="1:6">
      <c r="A17" s="135" t="s">
        <v>219</v>
      </c>
      <c r="B17" s="136" t="s">
        <v>220</v>
      </c>
      <c r="C17" s="120">
        <f t="shared" si="0"/>
        <v>5</v>
      </c>
      <c r="D17" s="139"/>
      <c r="E17" s="120">
        <v>5</v>
      </c>
      <c r="F17" s="120"/>
    </row>
    <row r="18" customHeight="1" spans="1:6">
      <c r="A18" s="135" t="s">
        <v>221</v>
      </c>
      <c r="B18" s="136" t="s">
        <v>222</v>
      </c>
      <c r="C18" s="120">
        <f>SUM(D18:F18)</f>
        <v>0.4</v>
      </c>
      <c r="D18" s="139">
        <v>0</v>
      </c>
      <c r="E18" s="120">
        <v>0.4</v>
      </c>
      <c r="F18" s="120"/>
    </row>
    <row r="19" customHeight="1" spans="1:6">
      <c r="A19" s="135" t="s">
        <v>223</v>
      </c>
      <c r="B19" s="136" t="s">
        <v>224</v>
      </c>
      <c r="C19" s="120">
        <f>SUM(D19:F19)</f>
        <v>15.62</v>
      </c>
      <c r="D19" s="139">
        <v>0</v>
      </c>
      <c r="E19" s="120">
        <v>7.62</v>
      </c>
      <c r="F19" s="139">
        <v>8</v>
      </c>
    </row>
    <row r="20" customHeight="1" spans="1:6">
      <c r="A20" s="135" t="s">
        <v>225</v>
      </c>
      <c r="B20" s="136" t="s">
        <v>226</v>
      </c>
      <c r="C20" s="120">
        <f>SUM(D20:F20)</f>
        <v>69.42</v>
      </c>
      <c r="D20" s="139">
        <v>0</v>
      </c>
      <c r="E20" s="120">
        <v>34.42</v>
      </c>
      <c r="F20" s="120">
        <v>35</v>
      </c>
    </row>
    <row r="21" customHeight="1" spans="1:6">
      <c r="A21" s="135" t="s">
        <v>227</v>
      </c>
      <c r="B21" s="136" t="s">
        <v>228</v>
      </c>
      <c r="C21" s="120">
        <f>SUM(D21:F21)</f>
        <v>16.69</v>
      </c>
      <c r="D21" s="139">
        <v>0</v>
      </c>
      <c r="E21" s="120">
        <v>16.69</v>
      </c>
      <c r="F21" s="120"/>
    </row>
    <row r="22" customHeight="1" spans="1:6">
      <c r="A22" s="135" t="s">
        <v>229</v>
      </c>
      <c r="B22" s="136" t="s">
        <v>230</v>
      </c>
      <c r="C22" s="120">
        <f>SUM(D22:F22)</f>
        <v>39.9</v>
      </c>
      <c r="D22" s="139">
        <v>0</v>
      </c>
      <c r="E22" s="120">
        <v>39.9</v>
      </c>
      <c r="F22" s="120"/>
    </row>
    <row r="23" customHeight="1" spans="1:6">
      <c r="A23" s="135" t="s">
        <v>231</v>
      </c>
      <c r="B23" s="136" t="s">
        <v>232</v>
      </c>
      <c r="C23" s="120">
        <f>SUM(D23:F23)</f>
        <v>35.47</v>
      </c>
      <c r="D23" s="139">
        <v>0</v>
      </c>
      <c r="E23" s="120">
        <v>35.47</v>
      </c>
      <c r="F23" s="120"/>
    </row>
    <row r="24" customHeight="1" spans="1:6">
      <c r="A24" s="135" t="s">
        <v>233</v>
      </c>
      <c r="B24" s="136" t="s">
        <v>234</v>
      </c>
      <c r="C24" s="120">
        <f>SUM(D24:F24)</f>
        <v>40.66</v>
      </c>
      <c r="D24" s="139">
        <v>0</v>
      </c>
      <c r="E24" s="120">
        <v>35.66</v>
      </c>
      <c r="F24" s="120">
        <v>5</v>
      </c>
    </row>
    <row r="25" customHeight="1" spans="1:6">
      <c r="A25" s="135" t="s">
        <v>235</v>
      </c>
      <c r="B25" s="136" t="s">
        <v>236</v>
      </c>
      <c r="C25" s="120">
        <f>SUM(D25:F25)</f>
        <v>127.02</v>
      </c>
      <c r="D25" s="139">
        <v>0</v>
      </c>
      <c r="E25" s="120">
        <v>7.2</v>
      </c>
      <c r="F25" s="120">
        <v>119.82</v>
      </c>
    </row>
    <row r="26" customHeight="1" spans="1:6">
      <c r="A26" s="135" t="s">
        <v>237</v>
      </c>
      <c r="B26" s="136" t="s">
        <v>238</v>
      </c>
      <c r="C26" s="120">
        <f>SUM(D26:F26)</f>
        <v>13</v>
      </c>
      <c r="D26" s="139"/>
      <c r="E26" s="120"/>
      <c r="F26" s="120">
        <v>13</v>
      </c>
    </row>
    <row r="27" customHeight="1" spans="1:6">
      <c r="A27" s="135" t="s">
        <v>239</v>
      </c>
      <c r="B27" s="136" t="s">
        <v>240</v>
      </c>
      <c r="C27" s="120">
        <f>SUM(D27:F27)</f>
        <v>0</v>
      </c>
      <c r="D27" s="139">
        <v>0</v>
      </c>
      <c r="E27" s="120"/>
      <c r="F27" s="120"/>
    </row>
    <row r="28" customHeight="1" spans="1:6">
      <c r="A28" s="135" t="s">
        <v>241</v>
      </c>
      <c r="B28" s="136" t="s">
        <v>242</v>
      </c>
      <c r="C28" s="120">
        <f>SUM(D28:F28)</f>
        <v>4.49</v>
      </c>
      <c r="D28" s="139">
        <v>0</v>
      </c>
      <c r="E28" s="120">
        <v>4.49</v>
      </c>
      <c r="F28" s="120"/>
    </row>
    <row r="29" customHeight="1" spans="1:6">
      <c r="A29" s="135" t="s">
        <v>243</v>
      </c>
      <c r="B29" s="136" t="s">
        <v>244</v>
      </c>
      <c r="C29" s="120">
        <f>SUM(D29:F29)</f>
        <v>5</v>
      </c>
      <c r="D29" s="139">
        <v>0</v>
      </c>
      <c r="E29" s="120">
        <v>0</v>
      </c>
      <c r="F29" s="120">
        <v>5</v>
      </c>
    </row>
    <row r="30" customHeight="1" spans="1:6">
      <c r="A30" s="135" t="s">
        <v>245</v>
      </c>
      <c r="B30" s="136" t="s">
        <v>246</v>
      </c>
      <c r="C30" s="120">
        <f>SUM(D30:F30)</f>
        <v>5.28</v>
      </c>
      <c r="D30" s="139">
        <v>0</v>
      </c>
      <c r="E30" s="120">
        <v>5.28</v>
      </c>
      <c r="F30" s="120"/>
    </row>
    <row r="31" customHeight="1" spans="1:6">
      <c r="A31" s="135" t="s">
        <v>247</v>
      </c>
      <c r="B31" s="136" t="s">
        <v>248</v>
      </c>
      <c r="C31" s="120">
        <f>SUM(D31:F31)</f>
        <v>4.6</v>
      </c>
      <c r="D31" s="139"/>
      <c r="E31" s="120"/>
      <c r="F31" s="120">
        <v>4.6</v>
      </c>
    </row>
    <row r="32" customHeight="1" spans="1:6">
      <c r="A32" s="135" t="s">
        <v>249</v>
      </c>
      <c r="B32" s="136" t="s">
        <v>250</v>
      </c>
      <c r="C32" s="120">
        <f t="shared" ref="C32:C56" si="2">SUM(D32:F32)</f>
        <v>315.1</v>
      </c>
      <c r="D32" s="139">
        <v>0</v>
      </c>
      <c r="E32" s="120">
        <v>1.1</v>
      </c>
      <c r="F32" s="120">
        <v>314</v>
      </c>
    </row>
    <row r="33" customHeight="1" spans="1:6">
      <c r="A33" s="135" t="s">
        <v>251</v>
      </c>
      <c r="B33" s="136" t="s">
        <v>252</v>
      </c>
      <c r="C33" s="120">
        <f t="shared" si="2"/>
        <v>122.9</v>
      </c>
      <c r="D33" s="139">
        <v>0</v>
      </c>
      <c r="E33" s="120">
        <v>1.9</v>
      </c>
      <c r="F33" s="120">
        <v>121</v>
      </c>
    </row>
    <row r="34" customHeight="1" spans="1:6">
      <c r="A34" s="135" t="s">
        <v>253</v>
      </c>
      <c r="B34" s="136" t="s">
        <v>254</v>
      </c>
      <c r="C34" s="120">
        <f t="shared" si="2"/>
        <v>49.16</v>
      </c>
      <c r="D34" s="139">
        <v>0</v>
      </c>
      <c r="E34" s="120">
        <v>49.16</v>
      </c>
      <c r="F34" s="120"/>
    </row>
    <row r="35" s="163" customFormat="1" customHeight="1" spans="1:6">
      <c r="A35" s="135" t="s">
        <v>255</v>
      </c>
      <c r="B35" s="136" t="s">
        <v>256</v>
      </c>
      <c r="C35" s="120">
        <f t="shared" si="2"/>
        <v>21</v>
      </c>
      <c r="D35" s="139">
        <v>0</v>
      </c>
      <c r="E35" s="120">
        <v>21</v>
      </c>
      <c r="F35" s="120"/>
    </row>
    <row r="36" customHeight="1" spans="1:6">
      <c r="A36" s="135" t="s">
        <v>257</v>
      </c>
      <c r="B36" s="136" t="s">
        <v>258</v>
      </c>
      <c r="C36" s="120">
        <f t="shared" si="2"/>
        <v>0</v>
      </c>
      <c r="D36" s="139">
        <v>0</v>
      </c>
      <c r="E36" s="140"/>
      <c r="F36" s="120"/>
    </row>
    <row r="37" customHeight="1" spans="1:6">
      <c r="A37" s="135"/>
      <c r="B37" s="136" t="s">
        <v>259</v>
      </c>
      <c r="C37" s="120">
        <f t="shared" si="2"/>
        <v>0</v>
      </c>
      <c r="D37" s="139">
        <v>0</v>
      </c>
      <c r="E37" s="141">
        <v>0</v>
      </c>
      <c r="F37" s="120"/>
    </row>
    <row r="38" customHeight="1" spans="1:6">
      <c r="A38" s="135" t="s">
        <v>260</v>
      </c>
      <c r="B38" s="136" t="s">
        <v>261</v>
      </c>
      <c r="C38" s="120">
        <f t="shared" si="2"/>
        <v>10.34</v>
      </c>
      <c r="D38" s="139">
        <v>0</v>
      </c>
      <c r="E38" s="120">
        <v>10.34</v>
      </c>
      <c r="F38" s="120"/>
    </row>
    <row r="39" customHeight="1" spans="1:6">
      <c r="A39" s="135" t="s">
        <v>262</v>
      </c>
      <c r="B39" s="136" t="s">
        <v>263</v>
      </c>
      <c r="C39" s="120">
        <f t="shared" si="2"/>
        <v>120.41</v>
      </c>
      <c r="D39" s="139">
        <v>0</v>
      </c>
      <c r="E39" s="120">
        <v>57.26</v>
      </c>
      <c r="F39" s="120">
        <v>63.15</v>
      </c>
    </row>
    <row r="40" customHeight="1" spans="1:6">
      <c r="A40" s="134" t="s">
        <v>264</v>
      </c>
      <c r="B40" s="134" t="s">
        <v>265</v>
      </c>
      <c r="C40" s="120">
        <f t="shared" si="2"/>
        <v>1337.47</v>
      </c>
      <c r="D40" s="132">
        <f>SUM(D41:D47)</f>
        <v>365.78</v>
      </c>
      <c r="E40" s="132">
        <f>SUM(E41:E47)</f>
        <v>0</v>
      </c>
      <c r="F40" s="132">
        <f>SUM(F41:F47)</f>
        <v>971.69</v>
      </c>
    </row>
    <row r="41" customHeight="1" spans="1:6">
      <c r="A41" s="135" t="s">
        <v>266</v>
      </c>
      <c r="B41" s="136" t="s">
        <v>267</v>
      </c>
      <c r="C41" s="120">
        <f t="shared" si="2"/>
        <v>33.21</v>
      </c>
      <c r="D41" s="137">
        <v>33.21</v>
      </c>
      <c r="E41" s="120"/>
      <c r="F41" s="120">
        <v>0</v>
      </c>
    </row>
    <row r="42" customHeight="1" spans="1:6">
      <c r="A42" s="135" t="s">
        <v>268</v>
      </c>
      <c r="B42" s="136" t="s">
        <v>269</v>
      </c>
      <c r="C42" s="120">
        <f t="shared" si="2"/>
        <v>140.28</v>
      </c>
      <c r="D42" s="137">
        <v>140.28</v>
      </c>
      <c r="E42" s="120"/>
      <c r="F42" s="120">
        <v>0</v>
      </c>
    </row>
    <row r="43" customHeight="1" spans="1:6">
      <c r="A43" s="135" t="s">
        <v>270</v>
      </c>
      <c r="B43" s="136" t="s">
        <v>271</v>
      </c>
      <c r="C43" s="120">
        <f t="shared" si="2"/>
        <v>44.35</v>
      </c>
      <c r="D43" s="137">
        <v>44.35</v>
      </c>
      <c r="E43" s="120"/>
      <c r="F43" s="120">
        <v>0</v>
      </c>
    </row>
    <row r="44" customHeight="1" spans="1:6">
      <c r="A44" s="135" t="s">
        <v>272</v>
      </c>
      <c r="B44" s="136" t="s">
        <v>273</v>
      </c>
      <c r="C44" s="120">
        <f t="shared" si="2"/>
        <v>40.81</v>
      </c>
      <c r="D44" s="137">
        <v>40.81</v>
      </c>
      <c r="E44" s="120"/>
      <c r="F44" s="120">
        <v>0</v>
      </c>
    </row>
    <row r="45" customHeight="1" spans="1:6">
      <c r="A45" s="135" t="s">
        <v>274</v>
      </c>
      <c r="B45" s="164" t="s">
        <v>275</v>
      </c>
      <c r="C45" s="120">
        <f>SUM(D45:F45)</f>
        <v>107.13</v>
      </c>
      <c r="D45" s="137">
        <v>107.13</v>
      </c>
      <c r="F45" s="165"/>
    </row>
    <row r="46" customHeight="1" spans="1:6">
      <c r="A46" s="135" t="s">
        <v>276</v>
      </c>
      <c r="B46" s="164" t="s">
        <v>277</v>
      </c>
      <c r="C46" s="120">
        <f>SUM(D46:F46)</f>
        <v>430</v>
      </c>
      <c r="D46" s="166"/>
      <c r="E46" s="165"/>
      <c r="F46" s="165">
        <v>430</v>
      </c>
    </row>
    <row r="47" customHeight="1" spans="1:6">
      <c r="A47" s="142" t="s">
        <v>278</v>
      </c>
      <c r="B47" s="143" t="s">
        <v>279</v>
      </c>
      <c r="C47" s="120">
        <f>SUM(D47:F47)</f>
        <v>541.69</v>
      </c>
      <c r="D47" s="167"/>
      <c r="E47" s="144"/>
      <c r="F47" s="144">
        <v>541.69</v>
      </c>
    </row>
    <row r="48" customHeight="1" spans="1:6">
      <c r="A48" s="168">
        <v>307</v>
      </c>
      <c r="B48" s="169" t="s">
        <v>280</v>
      </c>
      <c r="C48" s="120">
        <f>SUM(D48:F48)</f>
        <v>191.808</v>
      </c>
      <c r="D48" s="170">
        <v>0</v>
      </c>
      <c r="E48" s="171"/>
      <c r="F48" s="132">
        <f>SUM(F49)</f>
        <v>191.808</v>
      </c>
    </row>
    <row r="49" customHeight="1" spans="1:6">
      <c r="A49" s="139">
        <v>30702</v>
      </c>
      <c r="B49" s="139" t="s">
        <v>281</v>
      </c>
      <c r="C49" s="120">
        <f>SUM(D49:F49)</f>
        <v>191.808</v>
      </c>
      <c r="D49" s="172">
        <v>0</v>
      </c>
      <c r="E49" s="120"/>
      <c r="F49" s="120">
        <v>191.808</v>
      </c>
    </row>
    <row r="50" customHeight="1" spans="1:6">
      <c r="A50" s="168">
        <v>310</v>
      </c>
      <c r="B50" s="169" t="s">
        <v>282</v>
      </c>
      <c r="C50" s="120">
        <f>SUM(D50:F50)</f>
        <v>8.2</v>
      </c>
      <c r="D50" s="118"/>
      <c r="E50" s="120"/>
      <c r="F50" s="132">
        <f>F51</f>
        <v>8.2</v>
      </c>
    </row>
    <row r="51" customHeight="1" spans="1:6">
      <c r="A51" s="139">
        <v>31003</v>
      </c>
      <c r="B51" s="139" t="s">
        <v>283</v>
      </c>
      <c r="C51" s="120">
        <f>SUM(D51:F51)</f>
        <v>8.2</v>
      </c>
      <c r="D51" s="118"/>
      <c r="E51" s="120"/>
      <c r="F51" s="120">
        <v>8.2</v>
      </c>
    </row>
    <row r="52" customHeight="1" spans="1:7">
      <c r="A52" s="173"/>
      <c r="B52" s="173"/>
      <c r="C52" s="120">
        <f>SUM(D52:E52)</f>
        <v>0</v>
      </c>
      <c r="D52" s="118"/>
      <c r="E52" s="118"/>
      <c r="F52" s="147"/>
      <c r="G52" s="60">
        <f>E52/10000</f>
        <v>0</v>
      </c>
    </row>
    <row r="53" customHeight="1" spans="1:7">
      <c r="A53" s="173"/>
      <c r="B53" s="173"/>
      <c r="C53" s="120">
        <f>SUM(D53:F53)</f>
        <v>0</v>
      </c>
      <c r="D53" s="118"/>
      <c r="E53" s="118"/>
      <c r="F53" s="118"/>
      <c r="G53" s="60">
        <f t="shared" ref="G50:G58" si="3">F53/10000</f>
        <v>0</v>
      </c>
    </row>
    <row r="54" customHeight="1" spans="1:7">
      <c r="A54" s="173"/>
      <c r="B54" s="173"/>
      <c r="C54" s="120">
        <f>SUM(D54:F54)</f>
        <v>0</v>
      </c>
      <c r="D54" s="118"/>
      <c r="E54" s="118"/>
      <c r="F54" s="118"/>
      <c r="G54" s="60">
        <f t="shared" si="3"/>
        <v>0</v>
      </c>
    </row>
    <row r="55" customHeight="1" spans="1:7">
      <c r="A55" s="173"/>
      <c r="B55" s="173"/>
      <c r="C55" s="120">
        <f>SUM(D55:F55)</f>
        <v>0</v>
      </c>
      <c r="D55" s="118"/>
      <c r="E55" s="118"/>
      <c r="F55" s="118"/>
      <c r="G55" s="60">
        <f t="shared" si="3"/>
        <v>0</v>
      </c>
    </row>
    <row r="56" customHeight="1" spans="1:7">
      <c r="A56" s="173"/>
      <c r="B56" s="173"/>
      <c r="C56" s="120">
        <f>SUM(D56:F56)</f>
        <v>0</v>
      </c>
      <c r="D56" s="118"/>
      <c r="E56" s="118"/>
      <c r="F56" s="118"/>
      <c r="G56" s="60">
        <f t="shared" si="3"/>
        <v>0</v>
      </c>
    </row>
    <row r="57" customHeight="1" spans="1:7">
      <c r="A57" s="173"/>
      <c r="B57" s="173"/>
      <c r="C57" s="120">
        <f>SUM(D57:F57)</f>
        <v>0</v>
      </c>
      <c r="D57" s="118"/>
      <c r="E57" s="118"/>
      <c r="F57" s="118"/>
      <c r="G57" s="60">
        <f t="shared" si="3"/>
        <v>0</v>
      </c>
    </row>
    <row r="58" customHeight="1" spans="1:7">
      <c r="A58" s="173"/>
      <c r="B58" s="173"/>
      <c r="C58" s="120">
        <f>SUM(D58:F58)</f>
        <v>0</v>
      </c>
      <c r="D58" s="118"/>
      <c r="E58" s="118"/>
      <c r="F58" s="118"/>
      <c r="G58" s="60">
        <f t="shared" si="3"/>
        <v>0</v>
      </c>
    </row>
  </sheetData>
  <printOptions horizontalCentered="1"/>
  <pageMargins left="0.59" right="0.59" top="0.79" bottom="0.79" header="0.5" footer="0.5"/>
  <pageSetup paperSize="9" scale="84" fitToHeight="1000" orientation="portrait"/>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showGridLines="0" showZeros="0" workbookViewId="0">
      <selection activeCell="D15" sqref="D15"/>
    </sheetView>
  </sheetViews>
  <sheetFormatPr defaultColWidth="9.16666666666667" defaultRowHeight="12.75" customHeight="1" outlineLevelCol="5"/>
  <cols>
    <col min="1" max="6" width="21.3333333333333" style="60" customWidth="1"/>
    <col min="7" max="16384" width="9.16666666666667" style="60"/>
  </cols>
  <sheetData>
    <row r="1" ht="30" customHeight="1" spans="1:1">
      <c r="A1" s="60" t="s">
        <v>23</v>
      </c>
    </row>
    <row r="2" ht="28.5" customHeight="1" spans="1:6">
      <c r="A2" s="129" t="s">
        <v>24</v>
      </c>
      <c r="B2" s="129"/>
      <c r="C2" s="129"/>
      <c r="D2" s="129"/>
      <c r="E2" s="129"/>
      <c r="F2" s="129"/>
    </row>
    <row r="3" ht="22.5" customHeight="1" spans="6:6">
      <c r="F3" s="59" t="s">
        <v>46</v>
      </c>
    </row>
    <row r="4" ht="22" customHeight="1" spans="1:6">
      <c r="A4" s="71" t="s">
        <v>176</v>
      </c>
      <c r="B4" s="71" t="s">
        <v>177</v>
      </c>
      <c r="C4" s="71" t="s">
        <v>126</v>
      </c>
      <c r="D4" s="71" t="s">
        <v>178</v>
      </c>
      <c r="E4" s="71" t="s">
        <v>179</v>
      </c>
      <c r="F4" s="71" t="s">
        <v>181</v>
      </c>
    </row>
    <row r="5" ht="22" customHeight="1" spans="1:6">
      <c r="A5" s="72" t="s">
        <v>136</v>
      </c>
      <c r="B5" s="72" t="s">
        <v>136</v>
      </c>
      <c r="C5" s="72">
        <v>1</v>
      </c>
      <c r="D5" s="72">
        <v>2</v>
      </c>
      <c r="E5" s="72">
        <v>3</v>
      </c>
      <c r="F5" s="72" t="s">
        <v>136</v>
      </c>
    </row>
    <row r="6" ht="22" customHeight="1" spans="1:6">
      <c r="A6" s="148">
        <v>21302</v>
      </c>
      <c r="B6" s="149" t="s">
        <v>182</v>
      </c>
      <c r="C6" s="150">
        <f>SUM(C7:C17)</f>
        <v>4736.89</v>
      </c>
      <c r="D6" s="150">
        <f>SUM(D7:D17)</f>
        <v>4314.78</v>
      </c>
      <c r="E6" s="150">
        <f>SUM(E7:E17)</f>
        <v>422.11</v>
      </c>
      <c r="F6" s="73"/>
    </row>
    <row r="7" ht="22" customHeight="1" spans="1:6">
      <c r="A7" s="151">
        <v>2130201</v>
      </c>
      <c r="B7" s="152" t="s">
        <v>183</v>
      </c>
      <c r="C7" s="150">
        <f t="shared" ref="C7:C15" si="0">SUM(D7:F7)</f>
        <v>222.86</v>
      </c>
      <c r="D7" s="150">
        <v>155.27</v>
      </c>
      <c r="E7" s="150">
        <v>67.59</v>
      </c>
      <c r="F7" s="73"/>
    </row>
    <row r="8" ht="22" customHeight="1" spans="1:6">
      <c r="A8" s="78" t="s">
        <v>184</v>
      </c>
      <c r="B8" s="78" t="s">
        <v>185</v>
      </c>
      <c r="C8" s="150">
        <f t="shared" si="0"/>
        <v>0</v>
      </c>
      <c r="D8" s="150"/>
      <c r="E8" s="150"/>
      <c r="F8" s="73"/>
    </row>
    <row r="9" ht="22" customHeight="1" spans="1:6">
      <c r="A9" s="78" t="s">
        <v>186</v>
      </c>
      <c r="B9" s="78" t="s">
        <v>187</v>
      </c>
      <c r="C9" s="150">
        <f t="shared" si="0"/>
        <v>2018.6</v>
      </c>
      <c r="D9" s="150">
        <v>1893.88</v>
      </c>
      <c r="E9" s="153">
        <v>124.72</v>
      </c>
      <c r="F9" s="73"/>
    </row>
    <row r="10" ht="22" customHeight="1" spans="1:6">
      <c r="A10" s="78" t="s">
        <v>188</v>
      </c>
      <c r="B10" s="78" t="s">
        <v>189</v>
      </c>
      <c r="C10" s="150">
        <f t="shared" si="0"/>
        <v>1014.38</v>
      </c>
      <c r="D10" s="150">
        <v>946.44</v>
      </c>
      <c r="E10" s="154">
        <v>67.94</v>
      </c>
      <c r="F10" s="73"/>
    </row>
    <row r="11" ht="22" customHeight="1" spans="1:6">
      <c r="A11" s="155">
        <v>2130207</v>
      </c>
      <c r="B11" s="156" t="s">
        <v>190</v>
      </c>
      <c r="C11" s="150">
        <f t="shared" si="0"/>
        <v>0</v>
      </c>
      <c r="D11" s="157"/>
      <c r="E11" s="157"/>
      <c r="F11" s="73"/>
    </row>
    <row r="12" ht="22" customHeight="1" spans="1:6">
      <c r="A12" s="78" t="s">
        <v>191</v>
      </c>
      <c r="B12" s="78" t="s">
        <v>192</v>
      </c>
      <c r="C12" s="150">
        <f t="shared" si="0"/>
        <v>365.87</v>
      </c>
      <c r="D12" s="150">
        <v>340.04</v>
      </c>
      <c r="E12" s="153">
        <v>25.83</v>
      </c>
      <c r="F12" s="73"/>
    </row>
    <row r="13" ht="22" customHeight="1" spans="1:6">
      <c r="A13" s="78" t="s">
        <v>193</v>
      </c>
      <c r="B13" s="78" t="s">
        <v>194</v>
      </c>
      <c r="C13" s="150">
        <f t="shared" si="0"/>
        <v>316.42</v>
      </c>
      <c r="D13" s="150">
        <v>233.22</v>
      </c>
      <c r="E13" s="153">
        <v>83.2</v>
      </c>
      <c r="F13" s="73"/>
    </row>
    <row r="14" ht="22" customHeight="1" spans="1:6">
      <c r="A14" s="155">
        <v>2130234</v>
      </c>
      <c r="B14" s="158" t="s">
        <v>195</v>
      </c>
      <c r="C14" s="150">
        <f t="shared" si="0"/>
        <v>489.9</v>
      </c>
      <c r="D14" s="157">
        <v>457.15</v>
      </c>
      <c r="E14" s="157">
        <v>32.75</v>
      </c>
      <c r="F14" s="73"/>
    </row>
    <row r="15" ht="22" customHeight="1" spans="1:6">
      <c r="A15" s="159">
        <v>2130236</v>
      </c>
      <c r="B15" s="160" t="s">
        <v>196</v>
      </c>
      <c r="C15" s="150">
        <f t="shared" si="0"/>
        <v>308.86</v>
      </c>
      <c r="D15" s="161">
        <v>288.78</v>
      </c>
      <c r="E15" s="162">
        <v>20.08</v>
      </c>
      <c r="F15" s="73"/>
    </row>
    <row r="16" ht="22" customHeight="1" spans="1:6">
      <c r="A16" s="73"/>
      <c r="B16" s="73"/>
      <c r="C16" s="73"/>
      <c r="D16" s="73"/>
      <c r="E16" s="73"/>
      <c r="F16" s="73"/>
    </row>
  </sheetData>
  <printOptions horizontalCentered="1"/>
  <pageMargins left="0.59" right="0.59" top="0.79" bottom="0.79"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表1-部门综合预算收支总表</vt:lpstr>
      <vt:lpstr>表2-部门综合预算收入总表</vt:lpstr>
      <vt:lpstr>表3-部门综合预算支出总表</vt:lpstr>
      <vt:lpstr>表4-部门综合预算财政拨款收支总表</vt:lpstr>
      <vt:lpstr>表5-部门综合预算一般公共预算支出明细表（按功能科目分）</vt:lpstr>
      <vt:lpstr>表6-部门综合预算一般公共预算支出明细表（按经济分类科目分）</vt:lpstr>
      <vt:lpstr>表7-部门综合预算一般公共预算基本支出明细表（按功能科目分）</vt:lpstr>
      <vt:lpstr>表8-部门综合预一般公共预算基本支出明细表（按经济分类科目分）</vt:lpstr>
      <vt:lpstr>表9-部门综合预算政府性基金收支表</vt:lpstr>
      <vt:lpstr>表10-部门综合预算专项业务经费支出表</vt:lpstr>
      <vt:lpstr>表11-部门综合预算政府采购（资产配置、购买服务）预算表</vt:lpstr>
      <vt:lpstr>表12-部门综合预算一般公共预算拨款“三公”经费及会议培训费表</vt:lpstr>
      <vt:lpstr>表13-部门专项业务经费一级项目绩效目标表</vt:lpstr>
      <vt:lpstr>表14-部门整体支出绩效目标表</vt:lpstr>
      <vt:lpstr>表15-专项资金整体绩效目标表</vt:lpstr>
      <vt:lpstr>表16-部门单位构成、人员情况及国有资产情况统计表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oho</cp:lastModifiedBy>
  <cp:revision>1</cp:revision>
  <dcterms:created xsi:type="dcterms:W3CDTF">2018-01-09T01:56:00Z</dcterms:created>
  <cp:lastPrinted>2018-06-07T08:36:00Z</cp:lastPrinted>
  <dcterms:modified xsi:type="dcterms:W3CDTF">2020-06-11T03:39:15Z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